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3. Март\ЗИП для таксофонов,радиодетали\Закупочная ЗИП для таксофонов\"/>
    </mc:Choice>
  </mc:AlternateContent>
  <bookViews>
    <workbookView xWindow="240" yWindow="30" windowWidth="19440" windowHeight="10110" activeTab="2"/>
  </bookViews>
  <sheets>
    <sheet name="Лист1" sheetId="1" r:id="rId1"/>
    <sheet name="Лист3" sheetId="4" r:id="rId2"/>
    <sheet name="Лист2" sheetId="3" r:id="rId3"/>
    <sheet name="XLR_NoRangeSheet" sheetId="2" state="veryHidden" r:id="rId4"/>
  </sheets>
  <definedNames>
    <definedName name="_xlnm._FilterDatabase" localSheetId="0" hidden="1">Лист1!$A$6:$AE$43</definedName>
    <definedName name="_xlnm._FilterDatabase" localSheetId="2" hidden="1">Лист2!$A$14:$H$402</definedName>
    <definedName name="Query1">Лист1!$A$7:$AE$33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Лист1!$A$39:$Q$39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H16" i="3" l="1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15" i="3"/>
  <c r="B12" i="4" l="1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M8" i="4" l="1"/>
  <c r="M9" i="4"/>
  <c r="O9" i="4" s="1"/>
  <c r="P9" i="4" s="1"/>
  <c r="M10" i="4"/>
  <c r="M11" i="4"/>
  <c r="O11" i="4" s="1"/>
  <c r="P11" i="4" s="1"/>
  <c r="M12" i="4"/>
  <c r="M13" i="4"/>
  <c r="O13" i="4" s="1"/>
  <c r="P13" i="4" s="1"/>
  <c r="M16" i="4"/>
  <c r="O16" i="4" s="1"/>
  <c r="P16" i="4" s="1"/>
  <c r="M17" i="4"/>
  <c r="M19" i="4"/>
  <c r="M20" i="4"/>
  <c r="M21" i="4"/>
  <c r="M22" i="4"/>
  <c r="M24" i="4"/>
  <c r="M25" i="4"/>
  <c r="M26" i="4"/>
  <c r="M30" i="4"/>
  <c r="M35" i="4"/>
  <c r="M36" i="4"/>
  <c r="M37" i="4"/>
  <c r="M39" i="4"/>
  <c r="M40" i="4"/>
  <c r="M41" i="4"/>
  <c r="M42" i="4"/>
  <c r="O46" i="4"/>
  <c r="P46" i="4" s="1"/>
  <c r="E64" i="4"/>
  <c r="E63" i="4"/>
  <c r="E62" i="4"/>
  <c r="O8" i="4"/>
  <c r="P8" i="4" s="1"/>
  <c r="O10" i="4"/>
  <c r="P10" i="4" s="1"/>
  <c r="O12" i="4"/>
  <c r="P12" i="4" s="1"/>
  <c r="O14" i="4"/>
  <c r="P14" i="4" s="1"/>
  <c r="O15" i="4"/>
  <c r="P15" i="4" s="1"/>
  <c r="O17" i="4"/>
  <c r="P17" i="4" s="1"/>
  <c r="O18" i="4"/>
  <c r="P18" i="4" s="1"/>
  <c r="O19" i="4"/>
  <c r="P19" i="4" s="1"/>
  <c r="O20" i="4"/>
  <c r="P20" i="4" s="1"/>
  <c r="O21" i="4"/>
  <c r="P21" i="4" s="1"/>
  <c r="O22" i="4"/>
  <c r="P22" i="4" s="1"/>
  <c r="O23" i="4"/>
  <c r="P23" i="4" s="1"/>
  <c r="O24" i="4"/>
  <c r="P24" i="4" s="1"/>
  <c r="O25" i="4"/>
  <c r="P25" i="4" s="1"/>
  <c r="O26" i="4"/>
  <c r="P26" i="4" s="1"/>
  <c r="O27" i="4"/>
  <c r="P27" i="4" s="1"/>
  <c r="O28" i="4"/>
  <c r="P28" i="4" s="1"/>
  <c r="O29" i="4"/>
  <c r="P29" i="4" s="1"/>
  <c r="O30" i="4"/>
  <c r="P30" i="4" s="1"/>
  <c r="O31" i="4"/>
  <c r="P31" i="4" s="1"/>
  <c r="O32" i="4"/>
  <c r="P32" i="4" s="1"/>
  <c r="O33" i="4"/>
  <c r="P33" i="4" s="1"/>
  <c r="O34" i="4"/>
  <c r="P34" i="4" s="1"/>
  <c r="O35" i="4"/>
  <c r="P35" i="4" s="1"/>
  <c r="O36" i="4"/>
  <c r="P36" i="4" s="1"/>
  <c r="O37" i="4"/>
  <c r="P37" i="4" s="1"/>
  <c r="O38" i="4"/>
  <c r="P38" i="4" s="1"/>
  <c r="O39" i="4"/>
  <c r="P39" i="4" s="1"/>
  <c r="O40" i="4"/>
  <c r="P40" i="4" s="1"/>
  <c r="O41" i="4"/>
  <c r="P41" i="4" s="1"/>
  <c r="O42" i="4"/>
  <c r="P42" i="4" s="1"/>
  <c r="O43" i="4"/>
  <c r="P43" i="4" s="1"/>
  <c r="O44" i="4"/>
  <c r="P44" i="4" s="1"/>
  <c r="O45" i="4"/>
  <c r="P45" i="4" s="1"/>
  <c r="B11" i="4" l="1"/>
  <c r="M7" i="4"/>
  <c r="B7" i="4"/>
  <c r="B10" i="4"/>
  <c r="B9" i="4"/>
  <c r="B8" i="4"/>
  <c r="O7" i="4" l="1"/>
  <c r="O47" i="4" s="1"/>
  <c r="P7" i="4" l="1"/>
  <c r="P47" i="4" s="1"/>
  <c r="P48" i="4" s="1"/>
  <c r="D50" i="1"/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L8" i="1"/>
  <c r="N8" i="1" s="1"/>
  <c r="O8" i="1" s="1"/>
  <c r="L9" i="1"/>
  <c r="N9" i="1" s="1"/>
  <c r="O9" i="1" s="1"/>
  <c r="L10" i="1"/>
  <c r="N10" i="1" s="1"/>
  <c r="O10" i="1" s="1"/>
  <c r="L11" i="1"/>
  <c r="N11" i="1" s="1"/>
  <c r="O11" i="1" s="1"/>
  <c r="L12" i="1"/>
  <c r="N12" i="1" s="1"/>
  <c r="O12" i="1" s="1"/>
  <c r="L13" i="1"/>
  <c r="N13" i="1" s="1"/>
  <c r="O13" i="1" s="1"/>
  <c r="L14" i="1"/>
  <c r="N14" i="1" s="1"/>
  <c r="O14" i="1" s="1"/>
  <c r="L15" i="1"/>
  <c r="N15" i="1" s="1"/>
  <c r="O15" i="1" s="1"/>
  <c r="L16" i="1"/>
  <c r="N16" i="1" s="1"/>
  <c r="O16" i="1" s="1"/>
  <c r="L17" i="1"/>
  <c r="N17" i="1" s="1"/>
  <c r="O17" i="1" s="1"/>
  <c r="L18" i="1"/>
  <c r="N18" i="1" s="1"/>
  <c r="O18" i="1" s="1"/>
  <c r="L19" i="1"/>
  <c r="N19" i="1" s="1"/>
  <c r="O19" i="1" s="1"/>
  <c r="L20" i="1"/>
  <c r="N20" i="1" s="1"/>
  <c r="O20" i="1" s="1"/>
  <c r="L21" i="1"/>
  <c r="N21" i="1" s="1"/>
  <c r="O21" i="1" s="1"/>
  <c r="L22" i="1"/>
  <c r="N22" i="1" s="1"/>
  <c r="O22" i="1" s="1"/>
  <c r="L23" i="1"/>
  <c r="N23" i="1" s="1"/>
  <c r="O23" i="1" s="1"/>
  <c r="L24" i="1"/>
  <c r="N24" i="1" s="1"/>
  <c r="O24" i="1" s="1"/>
  <c r="L25" i="1"/>
  <c r="N25" i="1" s="1"/>
  <c r="O25" i="1" s="1"/>
  <c r="L26" i="1"/>
  <c r="N26" i="1" s="1"/>
  <c r="O26" i="1" s="1"/>
  <c r="L27" i="1"/>
  <c r="N27" i="1" s="1"/>
  <c r="O27" i="1" s="1"/>
  <c r="L28" i="1"/>
  <c r="N28" i="1" s="1"/>
  <c r="O28" i="1" s="1"/>
  <c r="L29" i="1"/>
  <c r="N29" i="1" s="1"/>
  <c r="O29" i="1" s="1"/>
  <c r="L30" i="1"/>
  <c r="N30" i="1" s="1"/>
  <c r="O30" i="1" s="1"/>
  <c r="L31" i="1"/>
  <c r="N31" i="1" s="1"/>
  <c r="O31" i="1" s="1"/>
  <c r="L32" i="1"/>
  <c r="N32" i="1" s="1"/>
  <c r="O32" i="1" s="1"/>
  <c r="L7" i="1"/>
  <c r="N7" i="1" s="1"/>
  <c r="O7" i="1" s="1"/>
  <c r="O33" i="1" l="1"/>
  <c r="N33" i="1"/>
  <c r="B9" i="1"/>
  <c r="B8" i="1"/>
  <c r="B7" i="1"/>
  <c r="B5" i="2"/>
  <c r="D49" i="1"/>
  <c r="D48" i="1"/>
  <c r="O34" i="1" l="1"/>
</calcChain>
</file>

<file path=xl/sharedStrings.xml><?xml version="1.0" encoding="utf-8"?>
<sst xmlns="http://schemas.openxmlformats.org/spreadsheetml/2006/main" count="2004" uniqueCount="613">
  <si>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</si>
  <si>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</si>
  <si>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</si>
  <si>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</si>
  <si>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</si>
  <si>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</si>
  <si>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</si>
  <si>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</si>
  <si>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</si>
  <si>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</si>
  <si>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</si>
  <si>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</si>
  <si>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</si>
  <si>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</si>
  <si>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</si>
  <si>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</si>
  <si>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</si>
  <si>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</si>
  <si>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</si>
  <si>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</si>
  <si>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</si>
  <si>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</si>
  <si>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</si>
  <si>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</si>
  <si>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</si>
  <si>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Предельная сумма лота составляет:                             руб. с НДС.</t>
  </si>
  <si>
    <t>Приложение 1.N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</si>
  <si>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</si>
  <si>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</si>
  <si>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</si>
  <si>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</si>
  <si>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</si>
  <si>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</si>
  <si>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</si>
  <si>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</si>
  <si>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</si>
  <si>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</si>
  <si>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</si>
  <si>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Кабель оптический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</si>
  <si>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</si>
  <si>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</si>
  <si>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</si>
  <si>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</si>
  <si>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</si>
  <si>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</si>
  <si>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</si>
  <si>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035.8700.0626</t>
  </si>
  <si>
    <t>Кабель оптический ОКСТМН-10А-01-0,22-32-(2,7)</t>
  </si>
  <si>
    <t>км</t>
  </si>
  <si>
    <t>035.8700.3047</t>
  </si>
  <si>
    <t>Кабель оптический ОКТ-0,22-32П</t>
  </si>
  <si>
    <t>035.8700.2784</t>
  </si>
  <si>
    <t>Кабель оптический ОКТ-0,22-8П/С 9кН</t>
  </si>
  <si>
    <t xml:space="preserve">  кол-во: 0.86; г.Бирск, ул. Бурновская, д.10; Выдрин Ю.А. 89173483781;  кол-во: 0.9; г. Сибай, ул. Индустриальное шоссе, д.2; Устьянцева Л.А. 89279417186</t>
  </si>
  <si>
    <t>035.8700.3037</t>
  </si>
  <si>
    <t>Кабель оптический ОКЛнг-0,22-12-П</t>
  </si>
  <si>
    <t>035.8700.3107</t>
  </si>
  <si>
    <t>Кабель оптический ОКЛСТ-Н-01-6-96</t>
  </si>
  <si>
    <t>035.8700.1916</t>
  </si>
  <si>
    <t>Кабель оптический ОКЛСт-01-6-16-10/125-0,35/0,22-3,5/18-2,7</t>
  </si>
  <si>
    <t>035.8700.1071</t>
  </si>
  <si>
    <t>Кабель оптический ОКЛСТ-01-6-24-10/125-0,36/0,22-3,5/18-2,7</t>
  </si>
  <si>
    <t>035.8700.0894</t>
  </si>
  <si>
    <t>Кабель оптический ОКЛСТ-01-6-48-10/125-0,36/0,22-3,5/18-2,7</t>
  </si>
  <si>
    <t>035.8700.3059</t>
  </si>
  <si>
    <t>Кабель оптический ОКЛ 0,22-72П</t>
  </si>
  <si>
    <t>035.8700.1509</t>
  </si>
  <si>
    <t>Кабель оптический ОКЛ 0,22-8П</t>
  </si>
  <si>
    <t>035.8700.0783</t>
  </si>
  <si>
    <t>Кабель оптический ОКЛ-0,22-96П</t>
  </si>
  <si>
    <t>035.8700.0788</t>
  </si>
  <si>
    <t>Кабель оптический ОКЛ-0,7-8П(50/125)</t>
  </si>
  <si>
    <t>035.8700.2089</t>
  </si>
  <si>
    <t>Кабель оптический ОКК-0,22-16П 8кН</t>
  </si>
  <si>
    <t>035.8700.2559</t>
  </si>
  <si>
    <t>Кабель оптический ОКК-0,22-32П (10кН)</t>
  </si>
  <si>
    <t>035.8700.3052</t>
  </si>
  <si>
    <t>Кабель оптический ОКК-0,22-64 15кН</t>
  </si>
  <si>
    <t>035.8700.0396</t>
  </si>
  <si>
    <t>Кабель оптический ОКК-0,22-8-п</t>
  </si>
  <si>
    <t xml:space="preserve">  кол-во: 0.9; г. Сибай, ул. Индустриальное шоссе, д.2; Устьянцева Л.А. 89279417186</t>
  </si>
  <si>
    <t>035.8700.3056</t>
  </si>
  <si>
    <t>Кабель оптический ОКК-0,22-8П 20кН</t>
  </si>
  <si>
    <t>035.8700.3057</t>
  </si>
  <si>
    <t>Кабель оптический ОКК-0,22-96 15кН</t>
  </si>
  <si>
    <t>035.8700.0386</t>
  </si>
  <si>
    <t>Кабель оптический ОКБ-0,22-12П</t>
  </si>
  <si>
    <t>035.8700.0373</t>
  </si>
  <si>
    <t>Кабель оптический ОКБ-0,22-16П</t>
  </si>
  <si>
    <t>035.8700.3106</t>
  </si>
  <si>
    <t>035.8700.0374</t>
  </si>
  <si>
    <t>Кабель оптический ОКБ-0,22-24П</t>
  </si>
  <si>
    <t>035.8700.0628</t>
  </si>
  <si>
    <t>Кабель оптический ОКБ-0,22-32П</t>
  </si>
  <si>
    <t xml:space="preserve">  кол-во: 0.11; с. Месягутово, ул. Коммунистическая, д.24; Фазылов В.С. 89063756161</t>
  </si>
  <si>
    <t>035.8700.3066</t>
  </si>
  <si>
    <t>Кабель оптический ОКБ-0,22-64П</t>
  </si>
  <si>
    <t>035.8700.0372</t>
  </si>
  <si>
    <t>Кабель оптический ОКБ-0,22-8П</t>
  </si>
  <si>
    <t xml:space="preserve">  кол-во: 0.4; г.Бирск, ул. Бурновская, д.10; Выдрин Ю.А. 89173483781</t>
  </si>
  <si>
    <t>035.8700.3074</t>
  </si>
  <si>
    <t>Кабель оптический ОКБ-6(2,0)СП-48(2)-7кН</t>
  </si>
  <si>
    <t>1 Гарантийные обязательства - 12 месяцев</t>
  </si>
  <si>
    <t>Кабель оптический ОКЛ-0,22-32П</t>
  </si>
  <si>
    <t>Кабель оптический ОКТ-0,22-8П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</si>
  <si>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</si>
  <si>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</si>
  <si>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</si>
  <si>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</si>
  <si>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</si>
  <si>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Кабель оптический ОКЛ-0,22-16П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</si>
  <si>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</si>
  <si>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Кабель оптический ОКЛ-0,22-24П</t>
  </si>
  <si>
    <t>Волоконно-оптический кабель связи для прокладки в  канализации. Количество волокон в кабеле: 24. Растягивающее усилие не менее 2,7 кН.</t>
  </si>
  <si>
    <t>Кабель оптический ОКЛ-0,22-48П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</si>
  <si>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</si>
  <si>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</si>
  <si>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8. Растягивающее усилие не менее 2,7 кН. Многомодовое оптическое волокно.</t>
  </si>
  <si>
    <t>Кабель волоконно-оптический подвесной, самонесущий, диэлектрический. Количество волокон в кабеле: 8. Растягивающее усилие не менее 20 кН.</t>
  </si>
  <si>
    <t>Кабель волоконно-оптический подвесной, самонесущий, диэлектрический. Количество волокон в кабеле: 8. Растягивающее усилие не менее 12 кН.</t>
  </si>
  <si>
    <t>Кабель оптический ОКК-0,22-16П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</si>
  <si>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</si>
  <si>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оптический ОКК-0,22-8П</t>
  </si>
  <si>
    <t xml:space="preserve">Кабель оптический ОКК-0,22-32П </t>
  </si>
  <si>
    <t>Кабель оптический ОКК-0,22-64П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</si>
  <si>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</si>
  <si>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</si>
  <si>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</si>
  <si>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</si>
  <si>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негорючий. Количество волокон в кабеле 48 (для прокладки в  канализации, в шахтах АТС и внутри зданий). Растягивающее усилие не менее 1,5 кН.</t>
  </si>
  <si>
    <t>Кабель оптический ОКГНГ 0,22х8П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</si>
  <si>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</si>
  <si>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</si>
  <si>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8.Растягивающее усилие не менее 7 кН.</t>
  </si>
  <si>
    <t>Кабель оптический ОКБ-0,22-48П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</si>
  <si>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</si>
  <si>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Отдел эксплуатации технической инфраструктуры</t>
  </si>
  <si>
    <t>Кабель оптический ОКГНГ-0,22-12П</t>
  </si>
  <si>
    <t>Волоконно-оптический кабель связи негорючий. Количество волокон в кабеле 12 (для прокладки в  канализации, в шахтах АТС и внутри зданий). Растягивающее усилие не менее 1,5 кН.</t>
  </si>
  <si>
    <t>Кабель оптический ОКГНГ-0,22-96П</t>
  </si>
  <si>
    <t>Волоконно-оптический кабель связи негорючий. Количество волокон в кабеле 96 (для прокладки в  канализации,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</si>
  <si>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</si>
  <si>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</si>
  <si>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оптический ОКГНГ-0,22-8П</t>
  </si>
  <si>
    <t>Кабель оптический ОКБ-0,22-72П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</si>
  <si>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</si>
  <si>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Кабель оптический ОКБ-0,22-96П</t>
  </si>
  <si>
    <t>035.8700.3076</t>
  </si>
  <si>
    <t>Кабель оптический ОКЛ-0,22-12П</t>
  </si>
  <si>
    <t>Волоконно-оптический кабель связи для прокладки в  канализации. Количество волокон в кабеле: 12. Растягивающее усилие не менее 2,7 кН.</t>
  </si>
  <si>
    <t>Кабель оптический ОКГНГ-0,22-24П</t>
  </si>
  <si>
    <t>Кабель оптический ОКГНГ-0,22-48П</t>
  </si>
  <si>
    <t>Кабель оптический ОКЛ-0,22-64П</t>
  </si>
  <si>
    <t>Волоконно-оптический кабель связи для прокладки в  канализации. Количество волокон в кабеле: 64. Растягивающее усилие не менее 2,7 кН.</t>
  </si>
  <si>
    <t>Кабель оптический ОКТ-0,22-12П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</si>
  <si>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</si>
  <si>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035.8700.3306</t>
  </si>
  <si>
    <t>Кабель оптический ОКТ-0,22-16П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</si>
  <si>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</si>
  <si>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035.8700.3302</t>
  </si>
  <si>
    <t>035.8700.3062</t>
  </si>
  <si>
    <t>Кабель оптический ОКТ-0,22-24П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</si>
  <si>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</si>
  <si>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035.8700.3091</t>
  </si>
  <si>
    <t>Кабель оптический ОКТ-0,22-48П</t>
  </si>
  <si>
    <t>035.8700.3304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</si>
  <si>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</si>
  <si>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035.8700.3050</t>
  </si>
  <si>
    <t>Кабель оптический ОКТ-0,22-64П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</si>
  <si>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</si>
  <si>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Кабель оптический ОКТ-0,22-72П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</si>
  <si>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</si>
  <si>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035.8700.3407</t>
  </si>
  <si>
    <t>Кабель оптический ОКТ-0,22-96П</t>
  </si>
  <si>
    <t>035.8700.3305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</si>
  <si>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</si>
  <si>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оптический ОКК-0,22-24П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</si>
  <si>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</si>
  <si>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035.8700.3036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</si>
  <si>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</si>
  <si>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035.8700.3300</t>
  </si>
  <si>
    <t>Волоконно-оптический кабель связи негорючий. Количество волокон в кабеле 48 (для прокладки в 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</si>
  <si>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</si>
  <si>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035.8700.3408</t>
  </si>
  <si>
    <t>035.8700.2561</t>
  </si>
  <si>
    <t>035.8700.3139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</si>
  <si>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</si>
  <si>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негорючий. Количество волокон в кабеле 8 (для прокладки 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</si>
  <si>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 в шахтах АТС и внутри зданий). Растягивающее усилие не менее 1,5 кН.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</si>
  <si>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</si>
  <si>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В соответствии с техническими требованиями.</t>
  </si>
  <si>
    <t>Начальник отдела эксплуатации технической инфраструктуры Шиц Дмитрий Викторович тел. +7(347)221-55-97;   d.shic@bashtel.ru</t>
  </si>
  <si>
    <t>Ведущий инженер отдела эксплуатации технической инфраструктуры Мухамадеев Арексай Викторович тел. +7(347)221-55-87; muhamadeevav@bashtel.ru</t>
  </si>
  <si>
    <t>Предельная сумма лота составляет: 2579713,08 руб. с НДС.</t>
  </si>
  <si>
    <t>Начальник отдела эксплуатации технической инфраструктуры Шиц Дмитрий Васильевич тел. +7(347)221-55-97;   d.shic@bashtel.ru</t>
  </si>
  <si>
    <t>Ведущий инженер отдела эксплуатации технической инфраструктуры Мухамадеев Алексей Викторович тел. +7(347)221-55-87; muhamadeevav@bashtel.ru</t>
  </si>
  <si>
    <t>не менее 24 месяца со дня ввода в эксплуатацию</t>
  </si>
  <si>
    <t>Начальник ОЭТИ</t>
  </si>
  <si>
    <t>Д.В. Шиц</t>
  </si>
  <si>
    <t>Микросхема VIPER53SP-E</t>
  </si>
  <si>
    <t>Микросхема КР1533ИД3</t>
  </si>
  <si>
    <t>Микросхема ALTERA EPM7128SQC160-15N</t>
  </si>
  <si>
    <t>Микросхема ГИСН2023</t>
  </si>
  <si>
    <t>Микросхема ГИСН2020</t>
  </si>
  <si>
    <t>Микросхема LAA100(DIP8)</t>
  </si>
  <si>
    <t xml:space="preserve">Микросхема КР1561КП2(CD4051BE,HCF4051BEY) </t>
  </si>
  <si>
    <t>Микросхема 74HC373DW</t>
  </si>
  <si>
    <t>Микросхема КР140УД1208</t>
  </si>
  <si>
    <t>Микросхема IN74AC138N</t>
  </si>
  <si>
    <t>Микросхема IN74HC273N</t>
  </si>
  <si>
    <t>Микросхема КР293КП1А</t>
  </si>
  <si>
    <t>Микросхема 74AC273N</t>
  </si>
  <si>
    <t>Микросхема TL494CD</t>
  </si>
  <si>
    <t>Микроконтроллер ATmega 8-16AU</t>
  </si>
  <si>
    <t>Микросхема UC3846DW</t>
  </si>
  <si>
    <t>Микросхема PEB3265H V1.5</t>
  </si>
  <si>
    <t>Микросхема IR2104</t>
  </si>
  <si>
    <t>Микросхема PCF8583P</t>
  </si>
  <si>
    <t>Микросхема TL431ACZ</t>
  </si>
  <si>
    <t>Микросхема К556РТ17</t>
  </si>
  <si>
    <t>Микросхема КР1407УД2</t>
  </si>
  <si>
    <t>Микросхема LST628321-70LL</t>
  </si>
  <si>
    <t>Мост диодный VS-26MB120A</t>
  </si>
  <si>
    <t>Стабилитрон BZX55C5V1-TAP</t>
  </si>
  <si>
    <t>Стабилитрон BZV55C5V6</t>
  </si>
  <si>
    <t>Стабилитрон 1,5КЕ75А</t>
  </si>
  <si>
    <t>Стабилитрон BZХ55C5V6</t>
  </si>
  <si>
    <t>Диод КВРС3510</t>
  </si>
  <si>
    <t>Мост диодный W10M</t>
  </si>
  <si>
    <t>Диод выпрямительный 1N5820</t>
  </si>
  <si>
    <t>Мост диодный GBU6J</t>
  </si>
  <si>
    <t>Диод HFA08TB120PBF</t>
  </si>
  <si>
    <t>Диод HFA08TB60PBF TO-220AC IR</t>
  </si>
  <si>
    <t>Диод P6KE200A</t>
  </si>
  <si>
    <t>Диод UF4004</t>
  </si>
  <si>
    <t>Диод MUR160RLC</t>
  </si>
  <si>
    <t>Стабилитрон BZV55C4V7</t>
  </si>
  <si>
    <t>Стабилитрон BZX55C10</t>
  </si>
  <si>
    <t>Варистор SMP100LC-270</t>
  </si>
  <si>
    <t>Диод LL4148</t>
  </si>
  <si>
    <t>Диод SM5819</t>
  </si>
  <si>
    <t>Диод BAV99</t>
  </si>
  <si>
    <t>Диод 1N4148</t>
  </si>
  <si>
    <t>Диод Шоттки 1N5819</t>
  </si>
  <si>
    <t>MMBT2907ALT1G SOT23</t>
  </si>
  <si>
    <t>Транзистор КТ854Б</t>
  </si>
  <si>
    <t>Оптрон PC357</t>
  </si>
  <si>
    <t>Оптрон PC817</t>
  </si>
  <si>
    <t>Транзистор MMBTA42LT1G</t>
  </si>
  <si>
    <t>Транзистор IRFB17N50L</t>
  </si>
  <si>
    <t>Транзистор BU208A</t>
  </si>
  <si>
    <t>Транзистор IRFP460</t>
  </si>
  <si>
    <t>тиристор TISP61089B     8pin  SOIC</t>
  </si>
  <si>
    <t>Реле слаботочное РПС-51(902-04) аналог</t>
  </si>
  <si>
    <t>Реле электромагнитное РЭС-47(16-02) аналог</t>
  </si>
  <si>
    <t>Чип-резистор 0603 10 Ом</t>
  </si>
  <si>
    <t>Линия задержки ЦМЗ-0,1(У2БР2083)</t>
  </si>
  <si>
    <t>Элемент питания CR1620 3В</t>
  </si>
  <si>
    <t>Элемент питания CR1632 3В</t>
  </si>
  <si>
    <t>Вентилятор DC 40x40x10 MB40101V1 -A99 12V</t>
  </si>
  <si>
    <t>разъём IDC-20F</t>
  </si>
  <si>
    <t xml:space="preserve">Модуль TRACO POWER TEN 40 -4811    </t>
  </si>
  <si>
    <t xml:space="preserve">Модуль TRACO POWER TEN 15 -4811    </t>
  </si>
  <si>
    <t xml:space="preserve">Модуль АМ40К-4805SC aimtec                  </t>
  </si>
  <si>
    <t>Припой Felder Sn60Pb40 RA05 0.75 мм 500 гр.</t>
  </si>
  <si>
    <t>Панель для микросхем TRS-16 DIP16 цанговая</t>
  </si>
  <si>
    <t>Панель для микросхем TRL-40 цанговая 40pin</t>
  </si>
  <si>
    <t>Наконечник QSS960-T-1,2D Quick</t>
  </si>
  <si>
    <t>Наконечник QSS960-T-1,6D Quick</t>
  </si>
  <si>
    <t>Наконечник ATP-8812 АКТАКОМ</t>
  </si>
  <si>
    <t>Модуль TDD 15-05S3</t>
  </si>
  <si>
    <t>Насадка паяльная 303-0,5С для QUICK</t>
  </si>
  <si>
    <t>Насадка паяльная 303-0,8С для QUICK</t>
  </si>
  <si>
    <t>Насадка паяльная 303-1,0С для QUICK</t>
  </si>
  <si>
    <t>Насадка паяльная 303-2СF для QUICK</t>
  </si>
  <si>
    <t>Насадка паяльная 303-3СF для QUICK</t>
  </si>
  <si>
    <t>Наконечник АТР-8120 АКТАКОМ</t>
  </si>
  <si>
    <t>Варистор 14K71K</t>
  </si>
  <si>
    <t xml:space="preserve">Модуль PKF4622SI (ERICSSON)                                          </t>
  </si>
  <si>
    <t>Чип-резистор 1206 10 Ом</t>
  </si>
  <si>
    <t>Чип-резистор 1206 1,5  кОм</t>
  </si>
  <si>
    <t>Предохранитель стеклянный FUSES 5х20 3А</t>
  </si>
  <si>
    <t>Флюс ФКСп 20 мл</t>
  </si>
  <si>
    <t>Оплетка для удаления припоя Rexant 3мм</t>
  </si>
  <si>
    <t>Модуль TRACO TEN5-4823</t>
  </si>
  <si>
    <t>Модуль KAM 0705</t>
  </si>
  <si>
    <t>Модуль DW05-36A DC/DC  </t>
  </si>
  <si>
    <t>Трансформатор 36702372</t>
  </si>
  <si>
    <t>Чип-резистор 1206 30 Ом</t>
  </si>
  <si>
    <t>Чип-резистор 1206 39 Ом</t>
  </si>
  <si>
    <t>PRAC34S(PVT322) реле твердотельное с опт.развязкой</t>
  </si>
  <si>
    <t>Паста теплопроводная силиконовая КПТ-8 (50 гр.)</t>
  </si>
  <si>
    <t>Резонатор кварцевый 64 кГц</t>
  </si>
  <si>
    <t>Резонатор кварцевый 16896 кГц</t>
  </si>
  <si>
    <t>Резонатор кварцевый 3686,4 кГц</t>
  </si>
  <si>
    <t>Генератор кв.20480 кГц</t>
  </si>
  <si>
    <t>Конденсатор ECAP 68мкФ 25В</t>
  </si>
  <si>
    <t>Конденсатор ECAP-400-100 мкФ</t>
  </si>
  <si>
    <t>Конденсатор ECAP-6,3-3300 мкФ</t>
  </si>
  <si>
    <t>Конденсатор ECAP-25-4700 мкФ</t>
  </si>
  <si>
    <t>Конденсатор ECAP-35-470 мкФ</t>
  </si>
  <si>
    <t>Конденсатор ECAP-450-470 мкФ</t>
  </si>
  <si>
    <t>Конденсатор ECAP 33мкФ 400В</t>
  </si>
  <si>
    <t>Конденсатор ECAP 47мкФ 400В</t>
  </si>
  <si>
    <t>Конденсатор ECAP-25-100 мкФ</t>
  </si>
  <si>
    <t>Конденсатор ECAP 68мкФ 400В</t>
  </si>
  <si>
    <t>Конденсатор ECAP-50-1 мкФ</t>
  </si>
  <si>
    <t>Конденсатор ECAP-6,3-1000 мкФ</t>
  </si>
  <si>
    <t>Конденсатор ECAP-25-220 мкФ</t>
  </si>
  <si>
    <t>Конденсатор ECAP-25-22 мкФ</t>
  </si>
  <si>
    <t>Конденсатор ECAP-35-330 мкФ</t>
  </si>
  <si>
    <t>Конденсатор ECAP-6.3-1200 мкФ</t>
  </si>
  <si>
    <t>Конденсатор К15-5  2,2нФ 2000 В </t>
  </si>
  <si>
    <t>Конденсатор 0805        2,2нФ  </t>
  </si>
  <si>
    <t>Конд.ECAP 150мкФ 450В 40x22</t>
  </si>
  <si>
    <t xml:space="preserve">Конд.ECAP 47мкФ 100В </t>
  </si>
  <si>
    <t xml:space="preserve">Конд.ECAP 220мкФ 35В </t>
  </si>
  <si>
    <t xml:space="preserve">Конд.ECAP 47мкФ 35В </t>
  </si>
  <si>
    <t>Конденсатор ECAP-35-100 мкФ</t>
  </si>
  <si>
    <t>Конденсатор ЧИП 1812 100мкФ</t>
  </si>
  <si>
    <t>Конденсатор ЧИП 1812 10мкФ</t>
  </si>
  <si>
    <t>Конденсатор ЧИП 1812 4,7мкФ</t>
  </si>
  <si>
    <t>Конденсатор ЧИП 1812 47мкФ</t>
  </si>
  <si>
    <t>Реле РЭС-47 РФ4.500.407-02.01</t>
  </si>
  <si>
    <t>Припой ПОС-40 пруток, диам. 1 мм .100 гр.</t>
  </si>
  <si>
    <t>Реле РЭС-59 ХП 4. 500. 020-01</t>
  </si>
  <si>
    <t xml:space="preserve">Реле РЭС-54А/РЭК 88  ХП4.500.011.-01 </t>
  </si>
  <si>
    <t>Реле РЭС-22 Рх0.45.0006 ТУ РФ.4.500.225П2</t>
  </si>
  <si>
    <t>Резистор ПП3 330 Ом/1,5 Ком</t>
  </si>
  <si>
    <t xml:space="preserve">Резистор ОМЛТ-0,25  2,7 кОм   </t>
  </si>
  <si>
    <t>Микросхема КР1158ЕИ5В</t>
  </si>
  <si>
    <t>Микросхема КР293КП3В</t>
  </si>
  <si>
    <t>Микросхема КР249КН2А</t>
  </si>
  <si>
    <t>Микросхема PIC 16 F819-I/P</t>
  </si>
  <si>
    <t>Микросхема ULQ 2003A</t>
  </si>
  <si>
    <t xml:space="preserve">Транзистор 2Т630Б                       </t>
  </si>
  <si>
    <t>Транзистор КТ 117А</t>
  </si>
  <si>
    <t>Транзистор 2Т 3117А</t>
  </si>
  <si>
    <t>Диод IN 4007</t>
  </si>
  <si>
    <t>Стабилитрон 2С133А</t>
  </si>
  <si>
    <t>Конденсаторы ECAP-50-22 мкФ</t>
  </si>
  <si>
    <t xml:space="preserve">Конденсатор ECAP- 63В-47мкф     </t>
  </si>
  <si>
    <t xml:space="preserve">Конденсатор ECAP- 160В-10мкф    </t>
  </si>
  <si>
    <t xml:space="preserve">Конденсатор ECAP- 100В-4,7мкф     </t>
  </si>
  <si>
    <t xml:space="preserve">Конденсатор ECAP- 100В-2,2мкф     </t>
  </si>
  <si>
    <t>Диод Д815А</t>
  </si>
  <si>
    <t xml:space="preserve">Диод Д816В                                          </t>
  </si>
  <si>
    <t xml:space="preserve">Диод  АЛ307ВМ (зеленые)                 </t>
  </si>
  <si>
    <t xml:space="preserve">Диод  АЛ307БМ (красные)               </t>
  </si>
  <si>
    <t>Вставка плавкая номиналом 0,5 А</t>
  </si>
  <si>
    <t>Вставка плавкая номиналом 1 А</t>
  </si>
  <si>
    <t>Вставка плавкая номиналом 2А</t>
  </si>
  <si>
    <t>Вставка плавкая номиналом 3А</t>
  </si>
  <si>
    <t>Вставка плавкая номиналом 5А</t>
  </si>
  <si>
    <t xml:space="preserve">ВА 47-29 1Р 40А  </t>
  </si>
  <si>
    <t xml:space="preserve">ВА 47-29 2Р 40А  </t>
  </si>
  <si>
    <t>Спирт технический л.</t>
  </si>
  <si>
    <t xml:space="preserve">конденсатор электролит. 150 мкф 400 В 105 град. 35х25   </t>
  </si>
  <si>
    <t xml:space="preserve">конденсатор электролит. 1000 мкф 100 В 105 град. 42х18   </t>
  </si>
  <si>
    <t xml:space="preserve">конденсатор электролит. 1200 мкф 6,3 В  </t>
  </si>
  <si>
    <t>конденсатор электролит. 1000 мкф 6,3 В</t>
  </si>
  <si>
    <t xml:space="preserve">конденсатор электролит. 220 мкф 35 В  </t>
  </si>
  <si>
    <t>конденсатор электролит. 100 мкф 50 В</t>
  </si>
  <si>
    <t>конденсатор электролит. 22 мкф 50 В</t>
  </si>
  <si>
    <t>конденсатор электролит. 10 мкф 50 В</t>
  </si>
  <si>
    <t xml:space="preserve">конденсатор электролит. 2.2 мкф 50 В </t>
  </si>
  <si>
    <t xml:space="preserve">конденсатор электролит. 3.3 мкф 100 В </t>
  </si>
  <si>
    <t>конденсатор электролит. 10 000мкф 100 В</t>
  </si>
  <si>
    <t>конденсатор электролит.470 мкф 16В</t>
  </si>
  <si>
    <t>конденсатор электролит.1000 мкф 25 В</t>
  </si>
  <si>
    <t xml:space="preserve">конденсатор электролит.4700 мкф 16В </t>
  </si>
  <si>
    <t xml:space="preserve">м/схема ШИМ   FSQ0565R  </t>
  </si>
  <si>
    <t>Микросхема LAN порта LAN8700IC-AEZG</t>
  </si>
  <si>
    <t xml:space="preserve">ШИМ контроллер   VIPer 53                                                       </t>
  </si>
  <si>
    <t>Флюс-гель паяльный EFD 6-412-A</t>
  </si>
  <si>
    <t>Припой оловянно-свинцовый Sn60Pb40 Тр ISO-Core "RA" (1.0мм) катушка 250г</t>
  </si>
  <si>
    <t>Флюс паяльный ТТ 20мл.</t>
  </si>
  <si>
    <t>Предохранители ВП-2  3.15 А</t>
  </si>
  <si>
    <t>Предохранители ВП-2  6.3 А</t>
  </si>
  <si>
    <t>Предохранители ВП-2  10 А</t>
  </si>
  <si>
    <t>Вентилятор D40SM 40x40x10 5V 0,15 A 2pin</t>
  </si>
  <si>
    <t>Вентилятор DC 40x40x10 12V 0,08A 2pin</t>
  </si>
  <si>
    <t>Вентилятор EC9225H12SA 92x92x25 12V 0,21A 3pin</t>
  </si>
  <si>
    <t>Вентилятор EC6020H12SA 60x60x20  12V 0,21A 3pin</t>
  </si>
  <si>
    <t>Вентилятор EC12025H12SA 120x120x25 12V 0,33A 3pin</t>
  </si>
  <si>
    <t>Вентилятор EC8025H12SA 120x120x25 12V 0,21A 3pin</t>
  </si>
  <si>
    <t>Вентилятор 4715KL 120x120x38 48V 0,21A 3pin</t>
  </si>
  <si>
    <t>Микрофон электретный ECM-66</t>
  </si>
  <si>
    <t>Гарнитура телефонная Supra B PL-H61</t>
  </si>
  <si>
    <t>Оптрон CNY74-2H</t>
  </si>
  <si>
    <t>шт</t>
  </si>
  <si>
    <t>л</t>
  </si>
  <si>
    <t xml:space="preserve">Спирт технический </t>
  </si>
  <si>
    <t>Резистор постоянный МЛТ 2Вт 33Ом</t>
  </si>
  <si>
    <t>Конденсатор ECAP 1000мкФ 16В</t>
  </si>
  <si>
    <t>Конденсатор CD286 470мкФ 25В</t>
  </si>
  <si>
    <t>Конденсатор ECAP 2200мкФ 16В</t>
  </si>
  <si>
    <t>Конденсатор К50-35 1000мкФ 10В</t>
  </si>
  <si>
    <t>Конденсатор К73-14 3300мкФ 16В</t>
  </si>
  <si>
    <t>Конденсатор ECAP 2200мкФ 63В</t>
  </si>
  <si>
    <t>Конденсатор ECAP 100мкф 63В</t>
  </si>
  <si>
    <t>Конденсатор ECAP 100мкФ 160В</t>
  </si>
  <si>
    <t>Конденсатор ECAP 10мкФ 63В</t>
  </si>
  <si>
    <t>Конденсатор ECAP 47мкФ 63В 0611</t>
  </si>
  <si>
    <t>Конденсатор К50-35 2,2мкФ 160В</t>
  </si>
  <si>
    <t>Конденсатор SA 2,2мкФ 63В</t>
  </si>
  <si>
    <t>Конденсатор ECAP 220мкФ 63В</t>
  </si>
  <si>
    <t>Конденсатор К50-35 10мкФ 160В</t>
  </si>
  <si>
    <t>Конденсатор ECAP 22мкФ 63В</t>
  </si>
  <si>
    <t>Конденсатор К50-35 47мкФ 160В</t>
  </si>
  <si>
    <t>Конденсатор К50-35 22мкФ 160В</t>
  </si>
  <si>
    <t>Конденсатор GR 4,7мкФ 63В</t>
  </si>
  <si>
    <t>Конденсатор К50-35 4,7мкФ 160В</t>
  </si>
  <si>
    <t>Конденсатор Jamicon 1мкФ 63В</t>
  </si>
  <si>
    <t>Конденсатор ECAP 470мкФ 63В</t>
  </si>
  <si>
    <t>Конденсатор ECAP 1000мкФ 63В</t>
  </si>
  <si>
    <t>Реле PCZ-524</t>
  </si>
  <si>
    <t>Вентилятор канальный KV250 М-TW96</t>
  </si>
  <si>
    <t>Вентилятор для корпуса JAMICON JF0825B1H 80х80х25мм 12В</t>
  </si>
  <si>
    <t>Блок питания S-352-27</t>
  </si>
  <si>
    <t>Блок питания S-350-48</t>
  </si>
  <si>
    <t>Разъем XLR Invotone XLR3M100 папа 3Р</t>
  </si>
  <si>
    <t>Вентилятор для корпуса Ebm-papst 4314NH 119х119х32мм</t>
  </si>
  <si>
    <t>Вентилятор осевой 1,0 ЭВ-1,4 "Метакс"</t>
  </si>
  <si>
    <t>Вентилятор для корпуса 1,25 ЭВ-2,8-6</t>
  </si>
  <si>
    <t>Конденсатор пусковой МК7-450 7мкФ 450В</t>
  </si>
  <si>
    <t>Микросхема ERA5SM</t>
  </si>
  <si>
    <t>Транзистор BLF884P</t>
  </si>
  <si>
    <t>Вентилятор для процессора JF0620S1L 60х60х20 12В</t>
  </si>
  <si>
    <t xml:space="preserve">Гарантийный срок </t>
  </si>
  <si>
    <t>12 месяцев</t>
  </si>
  <si>
    <t>Объем может быть изменен на 20% без изменения стоимости единицы</t>
  </si>
  <si>
    <t>Условия доставки</t>
  </si>
  <si>
    <t>Транспортировка товара осуществляется  автомобильным транспортом за счет Поставщика.</t>
  </si>
  <si>
    <t>паспорт;техническое описание поставляемого товара,инструкция на русском языке,сертификат соотвествия страндартам</t>
  </si>
  <si>
    <t>Предельная сумма лота составляет:  1 216 958,70 руб. с НДС</t>
  </si>
  <si>
    <t>Микросхема PEB3324Ev1.4(BGA)</t>
  </si>
  <si>
    <t>Микросхема PEF22622v1.4</t>
  </si>
  <si>
    <t>Микросхема UCC3750DW</t>
  </si>
  <si>
    <t>Микросхема 74F175N(КР531ТМ8)</t>
  </si>
  <si>
    <t>Микросхема КМ555ИЕ10</t>
  </si>
  <si>
    <t>Микросхема КР293ЛП1А</t>
  </si>
  <si>
    <t>Микросхема К555КП15</t>
  </si>
  <si>
    <t>Микросхема SN74LS38(К555ЛА13)</t>
  </si>
  <si>
    <t>Микросхема КМ555ТМ8</t>
  </si>
  <si>
    <t>Микросхема OP275GSZ-REEL7/SO8</t>
  </si>
  <si>
    <t>Микросхема КР531КП11</t>
  </si>
  <si>
    <t>Микросхема КР1114ЕУ4</t>
  </si>
  <si>
    <t>Микросхема КР531ЛЕ1</t>
  </si>
  <si>
    <t>Микросхема КР531ЛР11</t>
  </si>
  <si>
    <t>Микросхема TLC274CD</t>
  </si>
  <si>
    <t>Микросхема IR2113PBF DIP14</t>
  </si>
  <si>
    <t>Микросхема PIC16F877А-I/P</t>
  </si>
  <si>
    <t>Микросхема К 561ТЛ1(CD4093BE,HCF4093BEY)</t>
  </si>
  <si>
    <t>Микросхема К561 ТР2</t>
  </si>
  <si>
    <t>Микросхема TP3067WM</t>
  </si>
  <si>
    <t>Микросхема КМ185РУ7А(93422DC)</t>
  </si>
  <si>
    <t>Микросхема КР1146ФП2</t>
  </si>
  <si>
    <t>Микросхема К04ВЖ006</t>
  </si>
  <si>
    <t>Микросхема К531ЛА3</t>
  </si>
  <si>
    <t>Микросхема К531ЛР11</t>
  </si>
  <si>
    <t>Микросхема К555ЛП8(74LS125N)</t>
  </si>
  <si>
    <t>Микросхема К170УП1(SN75107AN)</t>
  </si>
  <si>
    <t>Микросхема КР1804ВС1</t>
  </si>
  <si>
    <t>Микросхема UC3854N</t>
  </si>
  <si>
    <t>Микросхема LE88241DLC</t>
  </si>
  <si>
    <t>Микросхема AM79R79-3JC</t>
  </si>
  <si>
    <t>Микросхема КР142ЕН14</t>
  </si>
  <si>
    <t>Микросхема LE75282BBVC</t>
  </si>
  <si>
    <t>Микросхема MC33262PG</t>
  </si>
  <si>
    <t>Микросхема КР590КН8Б</t>
  </si>
  <si>
    <t>Микросхема КP185РУ9(82S19N)</t>
  </si>
  <si>
    <t xml:space="preserve">Микросхема КР1533КП15 (SN74ALS251N) DIP                          </t>
  </si>
  <si>
    <t xml:space="preserve">Микросх. КР1533КП15 (SN74ALS251N) DIP                          </t>
  </si>
  <si>
    <t xml:space="preserve">Микросхема КР1533ЛЛ1    DIP                                                      </t>
  </si>
  <si>
    <t>Микросхема КР1533ЛЛ1    DIP</t>
  </si>
  <si>
    <t>Микросхема AM79R79-A-1JC         PLCC32    </t>
  </si>
  <si>
    <t>Микросхема UCC 3810DW SOIC 16</t>
  </si>
  <si>
    <t>Микросхема SN74AHCT245DW          SOIC    </t>
  </si>
  <si>
    <t>Микросхема 74AC533N     DIP  </t>
  </si>
  <si>
    <t>Микросхема 1533ИР33 SOIC</t>
  </si>
  <si>
    <t>Микросхема UC3843BD1013TR SOIC 8</t>
  </si>
  <si>
    <t>Микросхема PEB4266T V1,2 LANTIQ</t>
  </si>
  <si>
    <t>Микросхема UCC3809D-1</t>
  </si>
  <si>
    <t>Транзистор MJE13009G/TO-220AB</t>
  </si>
  <si>
    <t>Транзистор TIP122(TO220)</t>
  </si>
  <si>
    <t>Транзистор TIP127(TO220)</t>
  </si>
  <si>
    <t>Транзистор КП501А</t>
  </si>
  <si>
    <t>Транзистор КТ3117Б</t>
  </si>
  <si>
    <t>Транзистор КТ969А</t>
  </si>
  <si>
    <t>Транзистор IRFP460APBF TO247 AC</t>
  </si>
  <si>
    <t>Транзистор 2SC2625 TO3PB</t>
  </si>
  <si>
    <t>Транзистор КТ 850Б</t>
  </si>
  <si>
    <t>Транзистор КТ 851Б</t>
  </si>
  <si>
    <t>Транзистор 2SK3562     TO220F</t>
  </si>
  <si>
    <t>Транзистор STP13NM60N ST</t>
  </si>
  <si>
    <t>Транзистор КТ867А</t>
  </si>
  <si>
    <t>Транзистор ММВТ2222ALT1G SOT23</t>
  </si>
  <si>
    <t>Транзистор MMBT2907ALT1G SOT23</t>
  </si>
  <si>
    <t>Транзистор КТ973А</t>
  </si>
  <si>
    <t>Транзистор КТ504А</t>
  </si>
  <si>
    <t>Транзистор 2SC4242   TO2     (NPN 400V 7A)</t>
  </si>
  <si>
    <t>Транзистор STP4NK60ZFP (аналог 2SK2625)</t>
  </si>
  <si>
    <t> DC/DC преобразователь   aimtec AM10E-4805SC                  </t>
  </si>
  <si>
    <t> DC/DC преобразователь   aimtec AM10E-4805SC  </t>
  </si>
  <si>
    <t xml:space="preserve">Модуль TRACO POWER TEN 15-4811  </t>
  </si>
  <si>
    <t xml:space="preserve">Модуль TRACO POWER TEN 15-4811 </t>
  </si>
  <si>
    <t>предохранительВП4  1,0 А  3*7 мм с выводами</t>
  </si>
  <si>
    <t>Микросхема DN74LS257BN</t>
  </si>
  <si>
    <t>Микросхема HEF4066BP</t>
  </si>
  <si>
    <t>Микросхема SN75110</t>
  </si>
  <si>
    <t>Микросхема КР1533ЛА3</t>
  </si>
  <si>
    <t>Микросхема КР561ЛА3(CD4011)</t>
  </si>
  <si>
    <t>Микросхема К1109КТ2Б</t>
  </si>
  <si>
    <t>Микросхема КР573РФ5</t>
  </si>
  <si>
    <t>Микросхема КР176ПУ2</t>
  </si>
  <si>
    <t>Микросхема К1561ПУ4</t>
  </si>
  <si>
    <t>Микросхема К04ВЖ001</t>
  </si>
  <si>
    <t xml:space="preserve">Микросхема КУД-23 </t>
  </si>
  <si>
    <t>Микросхема HEF4017BP</t>
  </si>
  <si>
    <t>Микросхема HEF4001BP</t>
  </si>
  <si>
    <t>Микросхема CD4081BE</t>
  </si>
  <si>
    <t>Микросхема LM2901N</t>
  </si>
  <si>
    <t>Микросхема K561ЛН2</t>
  </si>
  <si>
    <t>Микросхема K561ТМ2</t>
  </si>
  <si>
    <t>Микросхема К1401СА2</t>
  </si>
  <si>
    <t>Микросхема TL494CN</t>
  </si>
  <si>
    <t>Микросхема HCF4013BE</t>
  </si>
  <si>
    <t>Микросхема KРЕН8Б</t>
  </si>
  <si>
    <t>Микросхема KРЕН8В</t>
  </si>
  <si>
    <t>Микросхема UC3844N</t>
  </si>
  <si>
    <t>Микросхема UC3846N</t>
  </si>
  <si>
    <t>Микросхема КР1533ЛА13</t>
  </si>
  <si>
    <t>Микросхема 1554ИР35</t>
  </si>
  <si>
    <t>Микросхема 561КТ3А</t>
  </si>
  <si>
    <t>Транзистор КТ812А</t>
  </si>
  <si>
    <t>Транзистор 2N5401</t>
  </si>
  <si>
    <t>Транзистор КТ626В</t>
  </si>
  <si>
    <t>Транзистор КТ502Е</t>
  </si>
  <si>
    <t>Транзистор КТ503Е</t>
  </si>
  <si>
    <t>Транзистор КТ3142А</t>
  </si>
  <si>
    <t>Транзистор КТ326Б</t>
  </si>
  <si>
    <t>Транзистор КТ661А</t>
  </si>
  <si>
    <t>Транзистор КТ819ГМ</t>
  </si>
  <si>
    <t>Транзистор КТ838А</t>
  </si>
  <si>
    <t>Транзистор 11N60C3</t>
  </si>
  <si>
    <t>Транзистор IRFB18N50K</t>
  </si>
  <si>
    <t>Транзистор STPS205CT</t>
  </si>
  <si>
    <t>Транзистор FQPF6N60C</t>
  </si>
  <si>
    <t>Транзистор FQPF20N60C</t>
  </si>
  <si>
    <t>Транзистор IRF840</t>
  </si>
  <si>
    <t>Транзистор КП508А</t>
  </si>
  <si>
    <t>ТранзисторSE7 357</t>
  </si>
  <si>
    <t>Транзистор АОТ101АС</t>
  </si>
  <si>
    <t>Транзистор 817C</t>
  </si>
  <si>
    <t>Транзистор TLP521-2</t>
  </si>
  <si>
    <t>Транзистор TLP521Y</t>
  </si>
  <si>
    <t xml:space="preserve">оптопара семисторная MOC 3032 </t>
  </si>
  <si>
    <t xml:space="preserve">Стабилитрон zener 5v1 0,5w </t>
  </si>
  <si>
    <t>Стабилитрон IN4750A</t>
  </si>
  <si>
    <t>Стабилитрон КС512A</t>
  </si>
  <si>
    <t>Стабилитрон КС515A</t>
  </si>
  <si>
    <t xml:space="preserve">Резистор 4,7 ом 5 ватт </t>
  </si>
  <si>
    <t xml:space="preserve">Резистор 1 ком  1 ватт  </t>
  </si>
  <si>
    <t xml:space="preserve">Резистор 30 ом 2 ватт </t>
  </si>
  <si>
    <t xml:space="preserve">Резистор 470 ом 2 ватт </t>
  </si>
  <si>
    <t xml:space="preserve">Резистор 240 ом 2 ватт </t>
  </si>
  <si>
    <t xml:space="preserve">Резистор 200 ом 2 ватт </t>
  </si>
  <si>
    <t xml:space="preserve">Резистор 120 ом 2ватт </t>
  </si>
  <si>
    <t xml:space="preserve">Резистор 2,2 ком 1 ватт </t>
  </si>
  <si>
    <t>Резистор 1 ком  0.1 ватт  SMD</t>
  </si>
  <si>
    <t>Резистор 1,8ком  0.1 ватт  SMD</t>
  </si>
  <si>
    <t>Резистор 6,8ком  0.1 ватт  SMD</t>
  </si>
  <si>
    <t>Резистор 10ом  0.1 ватт  SMD</t>
  </si>
  <si>
    <t>Резистор 820ом  0.1 ватт  SMD</t>
  </si>
  <si>
    <t>Резистор 24ом  0.25 ватт  SMD</t>
  </si>
  <si>
    <t>Резистор 12ом  0.1 ватт  SMD</t>
  </si>
  <si>
    <t>Резистор 2ом  0.5 ватт  SMD</t>
  </si>
  <si>
    <t>Реле РЭС-47  1602 09970295</t>
  </si>
  <si>
    <t xml:space="preserve">Реле РЭК-55 ( SRC-05VDC-SH) </t>
  </si>
  <si>
    <t>Реле РЭС48А РС4590208</t>
  </si>
  <si>
    <t xml:space="preserve">Резонатор кварцевый РК169 (16.384мГц) </t>
  </si>
  <si>
    <t>Диод 1.5KEA24A</t>
  </si>
  <si>
    <t>Диод BYV26GC</t>
  </si>
  <si>
    <t>Диод FEP16CT Шотки</t>
  </si>
  <si>
    <t>Диод MBR2060 Шотки</t>
  </si>
  <si>
    <t>Диод 1N5822</t>
  </si>
  <si>
    <t>Диод SR360</t>
  </si>
  <si>
    <t>Диод SR540</t>
  </si>
  <si>
    <t>Диод SR20100</t>
  </si>
  <si>
    <t>Диод SS16</t>
  </si>
  <si>
    <t>Диод IN5822</t>
  </si>
  <si>
    <t>Диод SR30100</t>
  </si>
  <si>
    <t>Модуль PCR-SIN15V48F00</t>
  </si>
  <si>
    <t>Диод HFA30PA60C</t>
  </si>
  <si>
    <t>Микросхема MAX EPM7128SOC160 15N WHEJ242407A</t>
  </si>
  <si>
    <t>Микросхема BT138</t>
  </si>
  <si>
    <t>Микросхема ГИС23</t>
  </si>
  <si>
    <t>Микросхема ГИС22</t>
  </si>
  <si>
    <r>
      <t xml:space="preserve">Предмет закупки: </t>
    </r>
    <r>
      <rPr>
        <sz val="12"/>
        <color rgb="FF000000"/>
        <rFont val="Times New Roman"/>
        <family val="1"/>
        <charset val="204"/>
      </rPr>
      <t xml:space="preserve">Право на заключение договора, предметом которого является </t>
    </r>
    <r>
      <rPr>
        <sz val="12"/>
        <color theme="1"/>
        <rFont val="Times New Roman"/>
        <family val="1"/>
        <charset val="204"/>
      </rPr>
      <t>поставка ЗИП для таксофонов и радиодеталей</t>
    </r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</si>
  <si>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</si>
  <si>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сНДС, включая стоимость тары и доставку, рубли РФ</t>
  </si>
  <si>
    <t xml:space="preserve"> Карелин Геннадий Константинович , тел  +7 (347) 221 - 53-46, эл. почта g.karelin@bashtel.ru </t>
  </si>
  <si>
    <t>Доставка осуществляется до склада ПАО "Башинформсвязь" по адресу г. Уфа, ул. Каспийская,14</t>
  </si>
  <si>
    <t>Контактное лицо по тех. вопросам</t>
  </si>
  <si>
    <t>Условия поставки товара</t>
  </si>
  <si>
    <t>Поставщик обязан передать Товар в Срок доставки, в Место доставки, в ассортименте, в количестве и в комплекте, установленные в Заказе</t>
  </si>
  <si>
    <t>ТЕХНИЧЕСКОЕ ЗАДАНИЕ</t>
  </si>
  <si>
    <r>
      <t>2.</t>
    </r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Поставщик обязуется на основании согласованных Сторонами Заказов передавать Покупателю Товар в собственность.</t>
    </r>
  </si>
  <si>
    <t>4. Минимальная партия  товара по  Заказу формируется на сумму не менее 100 000 рублей с НДС.</t>
  </si>
  <si>
    <r>
      <t>1.</t>
    </r>
    <r>
      <rPr>
        <sz val="7"/>
        <color rgb="FF000000"/>
        <rFont val="Times New Roman"/>
        <family val="1"/>
        <charset val="204"/>
      </rPr>
      <t xml:space="preserve">   </t>
    </r>
    <r>
      <rPr>
        <sz val="12"/>
        <color rgb="FF000000"/>
        <rFont val="Times New Roman"/>
        <family val="1"/>
        <charset val="204"/>
      </rPr>
      <t xml:space="preserve">Наименование закупки:  Открытый запрос котировок в электронной форме на право заключения договора, предметом которого является поставка </t>
    </r>
    <r>
      <rPr>
        <sz val="12"/>
        <color theme="1"/>
        <rFont val="Times New Roman"/>
        <family val="1"/>
        <charset val="204"/>
      </rPr>
      <t>ЗИП для таксофонов и радиодеталей</t>
    </r>
    <r>
      <rPr>
        <sz val="12"/>
        <color rgb="FF000000"/>
        <rFont val="Times New Roman"/>
        <family val="1"/>
        <charset val="204"/>
      </rPr>
      <t>.</t>
    </r>
  </si>
  <si>
    <r>
      <t>3.</t>
    </r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Срок доставки устанавливается Заказом, но не может превышать 14 календарных дней, с момента подписания сторонами Заказа. Настоящий Договор считается заключённым и вступает в силу с момента его подписания Сторонами действует в течение 1 (одного) календарного года.</t>
    </r>
  </si>
  <si>
    <t>Раздел IV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</si>
</sst>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548DD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7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2" fontId="0" fillId="0" borderId="1" xfId="0" applyNumberFormat="1" applyBorder="1" applyAlignment="1">
      <alignment horizontal="left" vertical="top"/>
    </xf>
    <xf numFmtId="2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horizontal="left" vertical="center"/>
    </xf>
    <xf numFmtId="2" fontId="0" fillId="0" borderId="1" xfId="0" applyNumberFormat="1" applyBorder="1" applyAlignment="1">
      <alignment horizontal="right" vertical="center" wrapText="1"/>
    </xf>
    <xf numFmtId="2" fontId="0" fillId="0" borderId="4" xfId="0" applyNumberFormat="1" applyBorder="1"/>
    <xf numFmtId="2" fontId="0" fillId="0" borderId="1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vertical="top" wrapText="1"/>
    </xf>
    <xf numFmtId="0" fontId="0" fillId="3" borderId="1" xfId="0" applyFill="1" applyBorder="1" applyAlignment="1">
      <alignment vertical="top"/>
    </xf>
    <xf numFmtId="2" fontId="0" fillId="3" borderId="1" xfId="0" applyNumberFormat="1" applyFill="1" applyBorder="1" applyAlignment="1">
      <alignment horizontal="left" vertical="top"/>
    </xf>
    <xf numFmtId="2" fontId="0" fillId="3" borderId="1" xfId="0" applyNumberFormat="1" applyFill="1" applyBorder="1" applyAlignment="1">
      <alignment horizontal="right" vertical="top" wrapText="1"/>
    </xf>
    <xf numFmtId="164" fontId="0" fillId="3" borderId="1" xfId="0" applyNumberFormat="1" applyFill="1" applyBorder="1" applyAlignment="1">
      <alignment horizontal="right" vertical="top" wrapText="1"/>
    </xf>
    <xf numFmtId="0" fontId="0" fillId="3" borderId="1" xfId="0" applyFill="1" applyBorder="1" applyAlignment="1">
      <alignment horizontal="left" vertical="center" wrapText="1"/>
    </xf>
    <xf numFmtId="0" fontId="0" fillId="3" borderId="0" xfId="2" applyFont="1" applyFill="1" applyAlignment="1">
      <alignment horizontal="center" vertical="center"/>
    </xf>
    <xf numFmtId="2" fontId="0" fillId="3" borderId="1" xfId="0" applyNumberFormat="1" applyFill="1" applyBorder="1" applyAlignment="1">
      <alignment horizontal="left" vertical="center"/>
    </xf>
    <xf numFmtId="2" fontId="0" fillId="3" borderId="1" xfId="0" applyNumberFormat="1" applyFill="1" applyBorder="1" applyAlignment="1">
      <alignment horizontal="right" vertical="center" wrapText="1"/>
    </xf>
    <xf numFmtId="0" fontId="0" fillId="3" borderId="1" xfId="0" applyFill="1" applyBorder="1" applyAlignment="1">
      <alignment horizontal="right" vertical="center" wrapText="1"/>
    </xf>
    <xf numFmtId="0" fontId="5" fillId="3" borderId="0" xfId="2" applyFont="1" applyFill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0" fontId="0" fillId="0" borderId="0" xfId="0" applyBorder="1" applyAlignment="1"/>
    <xf numFmtId="0" fontId="0" fillId="0" borderId="1" xfId="0" applyBorder="1"/>
    <xf numFmtId="0" fontId="0" fillId="0" borderId="1" xfId="0" applyBorder="1" applyAlignment="1">
      <alignment vertical="center"/>
    </xf>
    <xf numFmtId="2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2" fontId="0" fillId="0" borderId="0" xfId="0" applyNumberFormat="1"/>
    <xf numFmtId="2" fontId="0" fillId="0" borderId="0" xfId="0" applyNumberFormat="1" applyBorder="1"/>
    <xf numFmtId="0" fontId="2" fillId="0" borderId="1" xfId="0" applyFont="1" applyBorder="1" applyAlignment="1">
      <alignment horizontal="center"/>
    </xf>
    <xf numFmtId="0" fontId="0" fillId="0" borderId="7" xfId="0" applyBorder="1"/>
    <xf numFmtId="0" fontId="0" fillId="0" borderId="7" xfId="0" applyBorder="1" applyAlignment="1"/>
    <xf numFmtId="0" fontId="9" fillId="0" borderId="0" xfId="0" applyFont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49" fontId="0" fillId="3" borderId="1" xfId="0" applyNumberForma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13" xfId="0" applyBorder="1" applyAlignment="1"/>
    <xf numFmtId="0" fontId="0" fillId="0" borderId="14" xfId="0" applyBorder="1" applyAlignment="1"/>
    <xf numFmtId="0" fontId="0" fillId="0" borderId="14" xfId="0" applyBorder="1" applyAlignment="1">
      <alignment wrapText="1"/>
    </xf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>
      <alignment horizontal="left"/>
    </xf>
    <xf numFmtId="0" fontId="0" fillId="0" borderId="17" xfId="0" applyBorder="1"/>
    <xf numFmtId="0" fontId="0" fillId="0" borderId="17" xfId="0" applyBorder="1" applyAlignment="1">
      <alignment horizontal="left" wrapText="1"/>
    </xf>
    <xf numFmtId="0" fontId="0" fillId="0" borderId="19" xfId="0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wrapText="1"/>
    </xf>
    <xf numFmtId="0" fontId="0" fillId="0" borderId="23" xfId="0" applyBorder="1"/>
    <xf numFmtId="0" fontId="0" fillId="0" borderId="24" xfId="0" applyBorder="1"/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horizontal="center" vertical="top" wrapText="1"/>
    </xf>
    <xf numFmtId="2" fontId="8" fillId="0" borderId="28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2" fontId="0" fillId="0" borderId="19" xfId="0" applyNumberFormat="1" applyFill="1" applyBorder="1" applyAlignment="1">
      <alignment horizontal="right" vertical="top" wrapText="1"/>
    </xf>
    <xf numFmtId="0" fontId="0" fillId="0" borderId="19" xfId="0" applyBorder="1" applyAlignment="1">
      <alignment horizontal="right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2" fontId="16" fillId="0" borderId="0" xfId="0" applyNumberFormat="1" applyFont="1" applyAlignment="1">
      <alignment horizontal="right"/>
    </xf>
    <xf numFmtId="2" fontId="0" fillId="0" borderId="30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r12a.ks.rt.ru:8000/OA_HTML/OA.jsp?OAFunc=EGO_ITEM_OVERVIEW&amp;addBreadCrumb=N&amp;inventoryItemId=1617600&amp;organizationId=83&amp;menu=Y&amp;_ti=479891856&amp;oapc=77&amp;oas=Ya5bO_9Rj0rWyCloq3D8Zg.." TargetMode="External"/><Relationship Id="rId2" Type="http://schemas.openxmlformats.org/officeDocument/2006/relationships/hyperlink" Target="http://r12a.ks.rt.ru:8000/OA_HTML/OA.jsp?OAFunc=EGO_ITEM_OVERVIEW&amp;addBreadCrumb=N&amp;inventoryItemId=1916616&amp;organizationId=83&amp;menu=Y&amp;_ti=27547177&amp;oapc=41&amp;oas=GWcLDtGM4wNAEFsF1H_F6A.." TargetMode="External"/><Relationship Id="rId1" Type="http://schemas.openxmlformats.org/officeDocument/2006/relationships/hyperlink" Target="http://r12a.ks.rt.ru:8000/OA_HTML/OA.jsp?OAFunc=EGO_ITEM_OVERVIEW&amp;addBreadCrumb=N&amp;inventoryItemId=3552833&amp;organizationId=83&amp;menu=Y&amp;_ti=27547177&amp;oapc=11&amp;oas=g_aLKS9ZiYBQaLyiaSdK0A..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50"/>
  <sheetViews>
    <sheetView view="pageBreakPreview" zoomScale="85" zoomScaleSheetLayoutView="85" workbookViewId="0">
      <selection activeCell="A35" sqref="A35:XFD43"/>
    </sheetView>
  </sheetViews>
  <sheetFormatPr defaultRowHeight="15" x14ac:dyDescent="0.25"/>
  <cols>
    <col min="1" max="1" width="0.85546875" customWidth="1"/>
    <col min="2" max="2" width="8.42578125" customWidth="1"/>
    <col min="3" max="3" width="22.5703125" style="37" customWidth="1"/>
    <col min="4" max="4" width="37.85546875" style="43" customWidth="1"/>
    <col min="5" max="5" width="28.28515625" style="37" customWidth="1"/>
    <col min="6" max="6" width="36" customWidth="1"/>
    <col min="7" max="7" width="10.42578125" customWidth="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N1" s="8" t="s">
        <v>45</v>
      </c>
      <c r="P1" s="20" t="s">
        <v>26</v>
      </c>
    </row>
    <row r="2" spans="1:31" x14ac:dyDescent="0.25">
      <c r="B2" s="111" t="s">
        <v>10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31" x14ac:dyDescent="0.25">
      <c r="B3" t="s">
        <v>28</v>
      </c>
      <c r="C3" s="37" t="s">
        <v>38</v>
      </c>
      <c r="D3" s="44"/>
      <c r="E3" s="47"/>
      <c r="F3" s="22" t="s">
        <v>136</v>
      </c>
      <c r="H3" s="22"/>
      <c r="P3" s="20"/>
      <c r="Q3" s="3"/>
    </row>
    <row r="4" spans="1:31" s="12" customFormat="1" ht="15" customHeight="1" x14ac:dyDescent="0.25">
      <c r="B4" s="112" t="s">
        <v>0</v>
      </c>
      <c r="C4" s="115" t="s">
        <v>33</v>
      </c>
      <c r="D4" s="112" t="s">
        <v>15</v>
      </c>
      <c r="E4" s="115" t="s">
        <v>34</v>
      </c>
      <c r="F4" s="112" t="s">
        <v>1</v>
      </c>
      <c r="G4" s="112" t="s">
        <v>14</v>
      </c>
      <c r="H4" s="114" t="s">
        <v>16</v>
      </c>
      <c r="I4" s="114"/>
      <c r="J4" s="114"/>
      <c r="K4" s="114"/>
      <c r="L4" s="114"/>
      <c r="M4" s="119" t="s">
        <v>22</v>
      </c>
      <c r="N4" s="117" t="s">
        <v>23</v>
      </c>
      <c r="O4" s="113" t="s">
        <v>27</v>
      </c>
      <c r="P4" s="112" t="s">
        <v>2</v>
      </c>
      <c r="Q4" s="13"/>
    </row>
    <row r="5" spans="1:31" s="14" customFormat="1" ht="64.5" customHeight="1" x14ac:dyDescent="0.25">
      <c r="B5" s="112"/>
      <c r="C5" s="116"/>
      <c r="D5" s="112"/>
      <c r="E5" s="116"/>
      <c r="F5" s="112"/>
      <c r="G5" s="112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120"/>
      <c r="N5" s="118"/>
      <c r="O5" s="113"/>
      <c r="P5" s="112"/>
    </row>
    <row r="6" spans="1:31" s="12" customFormat="1" x14ac:dyDescent="0.25">
      <c r="B6" s="15">
        <v>1</v>
      </c>
      <c r="C6" s="38">
        <v>2</v>
      </c>
      <c r="D6" s="38">
        <v>3</v>
      </c>
      <c r="E6" s="38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75" x14ac:dyDescent="0.25">
      <c r="A7" s="11"/>
      <c r="B7" s="6">
        <f t="shared" ref="B7:B32" si="0">ROW()-6</f>
        <v>1</v>
      </c>
      <c r="C7" s="34" t="s">
        <v>46</v>
      </c>
      <c r="D7" s="42" t="s">
        <v>103</v>
      </c>
      <c r="E7" s="36" t="s">
        <v>47</v>
      </c>
      <c r="F7" s="30" t="s">
        <v>107</v>
      </c>
      <c r="G7" s="4" t="s">
        <v>48</v>
      </c>
      <c r="H7" s="50">
        <v>1.7</v>
      </c>
      <c r="I7" s="50">
        <v>0.6</v>
      </c>
      <c r="J7" s="50">
        <v>0</v>
      </c>
      <c r="K7" s="50">
        <v>0</v>
      </c>
      <c r="L7" s="50">
        <f>H7+I7+J7+K7</f>
        <v>2.2999999999999998</v>
      </c>
      <c r="M7" s="51">
        <v>44770.31</v>
      </c>
      <c r="N7" s="51">
        <f t="shared" ref="N7:N32" si="1">M7*L7</f>
        <v>102971.71299999999</v>
      </c>
      <c r="O7" s="5">
        <f>1.18*N7</f>
        <v>121506.62133999998</v>
      </c>
      <c r="P7" s="1"/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75" x14ac:dyDescent="0.25">
      <c r="A8" s="11"/>
      <c r="B8" s="6">
        <f t="shared" si="0"/>
        <v>2</v>
      </c>
      <c r="C8" s="34" t="s">
        <v>49</v>
      </c>
      <c r="D8" s="42" t="s">
        <v>50</v>
      </c>
      <c r="E8" s="36" t="s">
        <v>50</v>
      </c>
      <c r="F8" s="30" t="s">
        <v>109</v>
      </c>
      <c r="G8" s="4" t="s">
        <v>48</v>
      </c>
      <c r="H8" s="50">
        <v>0</v>
      </c>
      <c r="I8" s="50">
        <v>0.34</v>
      </c>
      <c r="J8" s="50">
        <v>0</v>
      </c>
      <c r="K8" s="50">
        <v>0</v>
      </c>
      <c r="L8" s="50">
        <f t="shared" ref="L8:L32" si="2">H8+I8+J8+K8</f>
        <v>0.34</v>
      </c>
      <c r="M8" s="51">
        <v>60600</v>
      </c>
      <c r="N8" s="51">
        <f t="shared" si="1"/>
        <v>20604</v>
      </c>
      <c r="O8" s="5">
        <f t="shared" ref="O8:O32" si="3">1.18*N8</f>
        <v>24312.719999999998</v>
      </c>
      <c r="P8" s="1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83.25" customHeight="1" x14ac:dyDescent="0.25">
      <c r="B9" s="6">
        <f t="shared" si="0"/>
        <v>3</v>
      </c>
      <c r="C9" s="34" t="s">
        <v>51</v>
      </c>
      <c r="D9" s="42" t="s">
        <v>104</v>
      </c>
      <c r="E9" s="36" t="s">
        <v>52</v>
      </c>
      <c r="F9" s="30" t="s">
        <v>108</v>
      </c>
      <c r="G9" s="4" t="s">
        <v>48</v>
      </c>
      <c r="H9" s="50">
        <v>0.5</v>
      </c>
      <c r="I9" s="50">
        <v>3.66</v>
      </c>
      <c r="J9" s="50">
        <v>1</v>
      </c>
      <c r="K9" s="50">
        <v>0</v>
      </c>
      <c r="L9" s="50">
        <f t="shared" si="2"/>
        <v>5.16</v>
      </c>
      <c r="M9" s="51">
        <v>37015.9</v>
      </c>
      <c r="N9" s="51">
        <f t="shared" si="1"/>
        <v>191002.04400000002</v>
      </c>
      <c r="O9" s="5">
        <f t="shared" si="3"/>
        <v>225382.41192000001</v>
      </c>
      <c r="P9" s="1" t="s">
        <v>53</v>
      </c>
    </row>
    <row r="10" spans="1:31" ht="90" x14ac:dyDescent="0.25">
      <c r="A10" s="11"/>
      <c r="B10" s="6">
        <f t="shared" si="0"/>
        <v>4</v>
      </c>
      <c r="C10" s="34" t="s">
        <v>54</v>
      </c>
      <c r="D10" s="42" t="s">
        <v>137</v>
      </c>
      <c r="E10" s="36" t="s">
        <v>55</v>
      </c>
      <c r="F10" s="30" t="s">
        <v>138</v>
      </c>
      <c r="G10" s="4" t="s">
        <v>48</v>
      </c>
      <c r="H10" s="50">
        <v>0</v>
      </c>
      <c r="I10" s="50">
        <v>0.1</v>
      </c>
      <c r="J10" s="50">
        <v>0</v>
      </c>
      <c r="K10" s="50">
        <v>0</v>
      </c>
      <c r="L10" s="50">
        <f t="shared" si="2"/>
        <v>0.1</v>
      </c>
      <c r="M10" s="51">
        <v>42728.3</v>
      </c>
      <c r="N10" s="51">
        <f t="shared" si="1"/>
        <v>4272.8300000000008</v>
      </c>
      <c r="O10" s="5">
        <f t="shared" si="3"/>
        <v>5041.9394000000011</v>
      </c>
      <c r="P10" s="1"/>
      <c r="Q10" s="11"/>
      <c r="R10" s="11"/>
      <c r="S10" s="11"/>
      <c r="T10" s="11"/>
      <c r="U10" s="11"/>
      <c r="V10" s="11"/>
      <c r="W10" s="11"/>
      <c r="X10" s="11"/>
      <c r="Y10" s="11"/>
      <c r="Z10" s="11"/>
      <c r="AE10" s="11"/>
    </row>
    <row r="11" spans="1:31" ht="90" x14ac:dyDescent="0.25">
      <c r="A11" s="11"/>
      <c r="B11" s="6">
        <f t="shared" si="0"/>
        <v>5</v>
      </c>
      <c r="C11" s="34" t="s">
        <v>56</v>
      </c>
      <c r="D11" s="57" t="s">
        <v>139</v>
      </c>
      <c r="E11" s="36" t="s">
        <v>57</v>
      </c>
      <c r="F11" s="30" t="s">
        <v>140</v>
      </c>
      <c r="G11" s="4" t="s">
        <v>48</v>
      </c>
      <c r="H11" s="50">
        <v>0</v>
      </c>
      <c r="I11" s="50">
        <v>0.3</v>
      </c>
      <c r="J11" s="50">
        <v>0</v>
      </c>
      <c r="K11" s="50">
        <v>0</v>
      </c>
      <c r="L11" s="50">
        <f t="shared" si="2"/>
        <v>0.3</v>
      </c>
      <c r="M11" s="51">
        <v>71203.73</v>
      </c>
      <c r="N11" s="51">
        <f t="shared" si="1"/>
        <v>21361.118999999999</v>
      </c>
      <c r="O11" s="5">
        <f t="shared" si="3"/>
        <v>25206.120419999996</v>
      </c>
      <c r="P11" s="1"/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s="31" customFormat="1" ht="76.5" customHeight="1" x14ac:dyDescent="0.25">
      <c r="B12" s="6">
        <f t="shared" si="0"/>
        <v>6</v>
      </c>
      <c r="C12" s="34" t="s">
        <v>58</v>
      </c>
      <c r="D12" s="42" t="s">
        <v>110</v>
      </c>
      <c r="E12" s="36" t="s">
        <v>59</v>
      </c>
      <c r="F12" s="30" t="s">
        <v>111</v>
      </c>
      <c r="G12" s="32" t="s">
        <v>48</v>
      </c>
      <c r="H12" s="52">
        <v>0</v>
      </c>
      <c r="I12" s="52">
        <v>1</v>
      </c>
      <c r="J12" s="52">
        <v>0</v>
      </c>
      <c r="K12" s="52">
        <v>0</v>
      </c>
      <c r="L12" s="50">
        <f t="shared" si="2"/>
        <v>1</v>
      </c>
      <c r="M12" s="53">
        <v>24000</v>
      </c>
      <c r="N12" s="51">
        <f t="shared" si="1"/>
        <v>24000</v>
      </c>
      <c r="O12" s="5">
        <f t="shared" si="3"/>
        <v>28320</v>
      </c>
      <c r="P12" s="35"/>
    </row>
    <row r="13" spans="1:31" ht="75" x14ac:dyDescent="0.25">
      <c r="A13" s="11"/>
      <c r="B13" s="6">
        <f t="shared" si="0"/>
        <v>7</v>
      </c>
      <c r="C13" s="34" t="s">
        <v>60</v>
      </c>
      <c r="D13" s="42" t="s">
        <v>112</v>
      </c>
      <c r="E13" s="36" t="s">
        <v>61</v>
      </c>
      <c r="F13" s="30" t="s">
        <v>113</v>
      </c>
      <c r="G13" s="4" t="s">
        <v>48</v>
      </c>
      <c r="H13" s="50">
        <v>0</v>
      </c>
      <c r="I13" s="50">
        <v>0.5</v>
      </c>
      <c r="J13" s="50">
        <v>0</v>
      </c>
      <c r="K13" s="50">
        <v>0</v>
      </c>
      <c r="L13" s="50">
        <f t="shared" si="2"/>
        <v>0.5</v>
      </c>
      <c r="M13" s="51">
        <v>23726.959999999999</v>
      </c>
      <c r="N13" s="51">
        <f t="shared" si="1"/>
        <v>11863.48</v>
      </c>
      <c r="O13" s="5">
        <f t="shared" si="3"/>
        <v>13998.906399999998</v>
      </c>
      <c r="P13" s="1"/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s="11" customFormat="1" ht="75" x14ac:dyDescent="0.25">
      <c r="B14" s="6">
        <f t="shared" si="0"/>
        <v>8</v>
      </c>
      <c r="C14" s="34" t="s">
        <v>62</v>
      </c>
      <c r="D14" s="42" t="s">
        <v>114</v>
      </c>
      <c r="E14" s="36" t="s">
        <v>63</v>
      </c>
      <c r="F14" s="30" t="s">
        <v>115</v>
      </c>
      <c r="G14" s="4" t="s">
        <v>48</v>
      </c>
      <c r="H14" s="50">
        <v>0.6</v>
      </c>
      <c r="I14" s="50">
        <v>0.28000000000000003</v>
      </c>
      <c r="J14" s="50">
        <v>0</v>
      </c>
      <c r="K14" s="50">
        <v>0</v>
      </c>
      <c r="L14" s="50">
        <f t="shared" si="2"/>
        <v>0.88</v>
      </c>
      <c r="M14" s="51">
        <v>19837</v>
      </c>
      <c r="N14" s="51">
        <f t="shared" si="1"/>
        <v>17456.560000000001</v>
      </c>
      <c r="O14" s="5">
        <f t="shared" si="3"/>
        <v>20598.7408</v>
      </c>
      <c r="P14" s="1"/>
    </row>
    <row r="15" spans="1:31" s="11" customFormat="1" ht="75" x14ac:dyDescent="0.25">
      <c r="B15" s="6">
        <f t="shared" si="0"/>
        <v>9</v>
      </c>
      <c r="C15" s="34" t="s">
        <v>64</v>
      </c>
      <c r="D15" s="42" t="s">
        <v>65</v>
      </c>
      <c r="E15" s="36" t="s">
        <v>65</v>
      </c>
      <c r="F15" s="30" t="s">
        <v>116</v>
      </c>
      <c r="G15" s="4" t="s">
        <v>48</v>
      </c>
      <c r="H15" s="50">
        <v>0.5</v>
      </c>
      <c r="I15" s="50">
        <v>0</v>
      </c>
      <c r="J15" s="50">
        <v>0</v>
      </c>
      <c r="K15" s="50">
        <v>0</v>
      </c>
      <c r="L15" s="50">
        <f t="shared" si="2"/>
        <v>0.5</v>
      </c>
      <c r="M15" s="51">
        <v>57070.400000000001</v>
      </c>
      <c r="N15" s="51">
        <f t="shared" si="1"/>
        <v>28535.200000000001</v>
      </c>
      <c r="O15" s="5">
        <f t="shared" si="3"/>
        <v>33671.536</v>
      </c>
      <c r="P15" s="1"/>
    </row>
    <row r="16" spans="1:31" ht="75" x14ac:dyDescent="0.25">
      <c r="A16" s="11"/>
      <c r="B16" s="6">
        <f t="shared" si="0"/>
        <v>10</v>
      </c>
      <c r="C16" s="34" t="s">
        <v>66</v>
      </c>
      <c r="D16" s="42" t="s">
        <v>67</v>
      </c>
      <c r="E16" s="36" t="s">
        <v>67</v>
      </c>
      <c r="F16" s="30" t="s">
        <v>105</v>
      </c>
      <c r="G16" s="4" t="s">
        <v>48</v>
      </c>
      <c r="H16" s="50">
        <v>2.4500000000000002</v>
      </c>
      <c r="I16" s="50">
        <v>3.02</v>
      </c>
      <c r="J16" s="50">
        <v>0</v>
      </c>
      <c r="K16" s="50">
        <v>0</v>
      </c>
      <c r="L16" s="50">
        <f t="shared" si="2"/>
        <v>5.4700000000000006</v>
      </c>
      <c r="M16" s="51">
        <v>46895.6</v>
      </c>
      <c r="N16" s="51">
        <f t="shared" si="1"/>
        <v>256518.93200000003</v>
      </c>
      <c r="O16" s="5">
        <f t="shared" si="3"/>
        <v>302692.33976</v>
      </c>
      <c r="P16" s="1"/>
      <c r="Q16" s="11"/>
      <c r="R16" s="11"/>
      <c r="S16" s="11"/>
      <c r="T16" s="11"/>
      <c r="U16" s="11"/>
      <c r="V16" s="11"/>
      <c r="W16" s="11"/>
      <c r="X16" s="11"/>
      <c r="Y16" s="11"/>
      <c r="Z16" s="11"/>
      <c r="AE16" s="11"/>
    </row>
    <row r="17" spans="1:31" ht="75" x14ac:dyDescent="0.25">
      <c r="A17" s="11"/>
      <c r="B17" s="6">
        <f t="shared" si="0"/>
        <v>11</v>
      </c>
      <c r="C17" s="34" t="s">
        <v>68</v>
      </c>
      <c r="D17" s="42" t="s">
        <v>69</v>
      </c>
      <c r="E17" s="36" t="s">
        <v>69</v>
      </c>
      <c r="F17" s="30" t="s">
        <v>106</v>
      </c>
      <c r="G17" s="4" t="s">
        <v>48</v>
      </c>
      <c r="H17" s="50">
        <v>0</v>
      </c>
      <c r="I17" s="50">
        <v>0.3</v>
      </c>
      <c r="J17" s="50">
        <v>0</v>
      </c>
      <c r="K17" s="50">
        <v>0</v>
      </c>
      <c r="L17" s="50">
        <f t="shared" si="2"/>
        <v>0.3</v>
      </c>
      <c r="M17" s="51">
        <v>73312.97</v>
      </c>
      <c r="N17" s="51">
        <f t="shared" si="1"/>
        <v>21993.891</v>
      </c>
      <c r="O17" s="5">
        <f t="shared" si="3"/>
        <v>25952.791379999999</v>
      </c>
      <c r="P17" s="1"/>
      <c r="Q17" s="11"/>
      <c r="R17" s="11"/>
      <c r="S17" s="11"/>
      <c r="T17" s="11"/>
      <c r="U17" s="11"/>
      <c r="V17" s="11"/>
      <c r="W17" s="11"/>
      <c r="X17" s="11"/>
      <c r="Y17" s="11"/>
      <c r="Z17" s="11"/>
      <c r="AE17" s="11"/>
    </row>
    <row r="18" spans="1:31" s="11" customFormat="1" ht="90" x14ac:dyDescent="0.25">
      <c r="B18" s="6">
        <f t="shared" si="0"/>
        <v>12</v>
      </c>
      <c r="C18" s="34" t="s">
        <v>70</v>
      </c>
      <c r="D18" s="42" t="s">
        <v>71</v>
      </c>
      <c r="E18" s="58" t="s">
        <v>71</v>
      </c>
      <c r="F18" s="30" t="s">
        <v>117</v>
      </c>
      <c r="G18" s="4" t="s">
        <v>48</v>
      </c>
      <c r="H18" s="50">
        <v>0.3</v>
      </c>
      <c r="I18" s="50">
        <v>0</v>
      </c>
      <c r="J18" s="50">
        <v>0</v>
      </c>
      <c r="K18" s="50">
        <v>0</v>
      </c>
      <c r="L18" s="50">
        <f t="shared" si="2"/>
        <v>0.3</v>
      </c>
      <c r="M18" s="51">
        <v>33000</v>
      </c>
      <c r="N18" s="51">
        <f t="shared" si="1"/>
        <v>9900</v>
      </c>
      <c r="O18" s="5">
        <f t="shared" si="3"/>
        <v>11682</v>
      </c>
      <c r="P18" s="1"/>
    </row>
    <row r="19" spans="1:31" ht="75" x14ac:dyDescent="0.25">
      <c r="A19" s="11"/>
      <c r="B19" s="6">
        <f t="shared" si="0"/>
        <v>13</v>
      </c>
      <c r="C19" s="34" t="s">
        <v>72</v>
      </c>
      <c r="D19" s="42" t="s">
        <v>120</v>
      </c>
      <c r="E19" s="36" t="s">
        <v>73</v>
      </c>
      <c r="F19" s="30" t="s">
        <v>119</v>
      </c>
      <c r="G19" s="4" t="s">
        <v>48</v>
      </c>
      <c r="H19" s="50">
        <v>1</v>
      </c>
      <c r="I19" s="50">
        <v>0</v>
      </c>
      <c r="J19" s="50">
        <v>0</v>
      </c>
      <c r="K19" s="50">
        <v>0</v>
      </c>
      <c r="L19" s="50">
        <f t="shared" si="2"/>
        <v>1</v>
      </c>
      <c r="M19" s="51">
        <v>68090</v>
      </c>
      <c r="N19" s="51">
        <f t="shared" si="1"/>
        <v>68090</v>
      </c>
      <c r="O19" s="5">
        <f t="shared" si="3"/>
        <v>80346.2</v>
      </c>
      <c r="P19" s="1"/>
      <c r="Q19" s="11"/>
      <c r="R19" s="11"/>
      <c r="S19" s="11"/>
      <c r="T19" s="11"/>
      <c r="U19" s="11"/>
      <c r="V19" s="11"/>
      <c r="W19" s="11"/>
      <c r="X19" s="11"/>
      <c r="Y19" s="11"/>
      <c r="Z19" s="11"/>
      <c r="AE19" s="11"/>
    </row>
    <row r="20" spans="1:31" s="11" customFormat="1" ht="90" x14ac:dyDescent="0.25">
      <c r="B20" s="6">
        <f t="shared" si="0"/>
        <v>14</v>
      </c>
      <c r="C20" s="34" t="s">
        <v>74</v>
      </c>
      <c r="D20" s="42" t="s">
        <v>123</v>
      </c>
      <c r="E20" s="36" t="s">
        <v>75</v>
      </c>
      <c r="F20" s="30" t="s">
        <v>141</v>
      </c>
      <c r="G20" s="4" t="s">
        <v>48</v>
      </c>
      <c r="H20" s="50">
        <v>1</v>
      </c>
      <c r="I20" s="50">
        <v>0.4</v>
      </c>
      <c r="J20" s="50">
        <v>1</v>
      </c>
      <c r="K20" s="50">
        <v>0</v>
      </c>
      <c r="L20" s="50">
        <f t="shared" si="2"/>
        <v>2.4</v>
      </c>
      <c r="M20" s="51">
        <v>86130</v>
      </c>
      <c r="N20" s="51">
        <f t="shared" si="1"/>
        <v>206712</v>
      </c>
      <c r="O20" s="5">
        <f t="shared" si="3"/>
        <v>243920.15999999997</v>
      </c>
      <c r="P20" s="1"/>
    </row>
    <row r="21" spans="1:31" ht="90" x14ac:dyDescent="0.25">
      <c r="A21" s="11"/>
      <c r="B21" s="6">
        <f t="shared" si="0"/>
        <v>15</v>
      </c>
      <c r="C21" s="34" t="s">
        <v>76</v>
      </c>
      <c r="D21" s="42" t="s">
        <v>124</v>
      </c>
      <c r="E21" s="36" t="s">
        <v>77</v>
      </c>
      <c r="F21" s="30" t="s">
        <v>121</v>
      </c>
      <c r="G21" s="4" t="s">
        <v>48</v>
      </c>
      <c r="H21" s="50">
        <v>0.5</v>
      </c>
      <c r="I21" s="50">
        <v>0.4</v>
      </c>
      <c r="J21" s="50">
        <v>0</v>
      </c>
      <c r="K21" s="50">
        <v>0</v>
      </c>
      <c r="L21" s="50">
        <f t="shared" si="2"/>
        <v>0.9</v>
      </c>
      <c r="M21" s="51">
        <v>119184.4</v>
      </c>
      <c r="N21" s="51">
        <f t="shared" si="1"/>
        <v>107265.95999999999</v>
      </c>
      <c r="O21" s="5">
        <f t="shared" si="3"/>
        <v>126573.83279999999</v>
      </c>
      <c r="P21" s="1"/>
      <c r="Q21" s="11"/>
      <c r="R21" s="11"/>
      <c r="S21" s="11"/>
      <c r="T21" s="11"/>
      <c r="U21" s="11"/>
      <c r="V21" s="11"/>
      <c r="W21" s="11"/>
      <c r="X21" s="11"/>
      <c r="Y21" s="11"/>
      <c r="Z21" s="11"/>
      <c r="AE21" s="11"/>
    </row>
    <row r="22" spans="1:31" ht="90" x14ac:dyDescent="0.25">
      <c r="A22" s="11"/>
      <c r="B22" s="6">
        <f t="shared" si="0"/>
        <v>16</v>
      </c>
      <c r="C22" s="34" t="s">
        <v>78</v>
      </c>
      <c r="D22" s="42" t="s">
        <v>122</v>
      </c>
      <c r="E22" s="36" t="s">
        <v>79</v>
      </c>
      <c r="F22" s="30" t="s">
        <v>142</v>
      </c>
      <c r="G22" s="4" t="s">
        <v>48</v>
      </c>
      <c r="H22" s="50">
        <v>0</v>
      </c>
      <c r="I22" s="50">
        <v>0.9</v>
      </c>
      <c r="J22" s="50">
        <v>0</v>
      </c>
      <c r="K22" s="50">
        <v>0</v>
      </c>
      <c r="L22" s="50">
        <f t="shared" si="2"/>
        <v>0.9</v>
      </c>
      <c r="M22" s="51">
        <v>78816.100000000006</v>
      </c>
      <c r="N22" s="51">
        <f t="shared" si="1"/>
        <v>70934.490000000005</v>
      </c>
      <c r="O22" s="5">
        <f t="shared" si="3"/>
        <v>83702.698199999999</v>
      </c>
      <c r="P22" s="1" t="s">
        <v>80</v>
      </c>
      <c r="Q22" s="11"/>
      <c r="R22" s="11"/>
      <c r="S22" s="11"/>
      <c r="T22" s="11"/>
      <c r="U22" s="11"/>
      <c r="V22" s="11"/>
      <c r="W22" s="11"/>
      <c r="X22" s="11"/>
      <c r="Y22" s="11"/>
      <c r="Z22" s="11"/>
      <c r="AE22" s="11"/>
    </row>
    <row r="23" spans="1:31" ht="75" x14ac:dyDescent="0.25">
      <c r="A23" s="11"/>
      <c r="B23" s="6">
        <f t="shared" si="0"/>
        <v>17</v>
      </c>
      <c r="C23" s="34" t="s">
        <v>81</v>
      </c>
      <c r="D23" s="42" t="s">
        <v>82</v>
      </c>
      <c r="E23" s="36" t="s">
        <v>82</v>
      </c>
      <c r="F23" s="30" t="s">
        <v>118</v>
      </c>
      <c r="G23" s="4" t="s">
        <v>48</v>
      </c>
      <c r="H23" s="50">
        <v>0</v>
      </c>
      <c r="I23" s="50">
        <v>1</v>
      </c>
      <c r="J23" s="50">
        <v>0</v>
      </c>
      <c r="K23" s="50">
        <v>0</v>
      </c>
      <c r="L23" s="50">
        <f t="shared" si="2"/>
        <v>1</v>
      </c>
      <c r="M23" s="51">
        <v>67000</v>
      </c>
      <c r="N23" s="51">
        <f t="shared" si="1"/>
        <v>67000</v>
      </c>
      <c r="O23" s="5">
        <f t="shared" si="3"/>
        <v>79060</v>
      </c>
      <c r="P23" s="1"/>
      <c r="Q23" s="11"/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ht="90" x14ac:dyDescent="0.25">
      <c r="A24" s="11"/>
      <c r="B24" s="6">
        <f t="shared" si="0"/>
        <v>18</v>
      </c>
      <c r="C24" s="34" t="s">
        <v>83</v>
      </c>
      <c r="D24" s="42" t="s">
        <v>84</v>
      </c>
      <c r="E24" s="36" t="s">
        <v>84</v>
      </c>
      <c r="F24" s="30" t="s">
        <v>125</v>
      </c>
      <c r="G24" s="4" t="s">
        <v>48</v>
      </c>
      <c r="H24" s="50">
        <v>0.5</v>
      </c>
      <c r="I24" s="50">
        <v>0</v>
      </c>
      <c r="J24" s="50">
        <v>0</v>
      </c>
      <c r="K24" s="50">
        <v>0</v>
      </c>
      <c r="L24" s="50">
        <f t="shared" si="2"/>
        <v>0.5</v>
      </c>
      <c r="M24" s="51">
        <v>116822</v>
      </c>
      <c r="N24" s="51">
        <f t="shared" si="1"/>
        <v>58411</v>
      </c>
      <c r="O24" s="5">
        <f t="shared" si="3"/>
        <v>68924.98</v>
      </c>
      <c r="P24" s="1"/>
      <c r="Q24" s="11"/>
      <c r="R24" s="11"/>
      <c r="S24" s="11"/>
      <c r="T24" s="11"/>
      <c r="U24" s="11"/>
      <c r="V24" s="11"/>
      <c r="W24" s="11"/>
      <c r="X24" s="11"/>
      <c r="Y24" s="11"/>
      <c r="Z24" s="11"/>
      <c r="AE24" s="11"/>
    </row>
    <row r="25" spans="1:31" ht="75" x14ac:dyDescent="0.25">
      <c r="A25" s="11"/>
      <c r="B25" s="6">
        <f t="shared" si="0"/>
        <v>19</v>
      </c>
      <c r="C25" s="34" t="s">
        <v>85</v>
      </c>
      <c r="D25" s="42" t="s">
        <v>86</v>
      </c>
      <c r="E25" s="36" t="s">
        <v>86</v>
      </c>
      <c r="F25" s="30" t="s">
        <v>127</v>
      </c>
      <c r="G25" s="4" t="s">
        <v>48</v>
      </c>
      <c r="H25" s="50">
        <v>0.25</v>
      </c>
      <c r="I25" s="50">
        <v>2.5</v>
      </c>
      <c r="J25" s="50">
        <v>0</v>
      </c>
      <c r="K25" s="50">
        <v>0</v>
      </c>
      <c r="L25" s="50">
        <f t="shared" si="2"/>
        <v>2.75</v>
      </c>
      <c r="M25" s="51">
        <v>35713.699999999997</v>
      </c>
      <c r="N25" s="51">
        <f t="shared" si="1"/>
        <v>98212.674999999988</v>
      </c>
      <c r="O25" s="5">
        <f t="shared" si="3"/>
        <v>115890.95649999999</v>
      </c>
      <c r="P25" s="1"/>
      <c r="Q25" s="11"/>
      <c r="R25" s="11"/>
      <c r="S25" s="11"/>
      <c r="T25" s="11"/>
      <c r="U25" s="11"/>
      <c r="V25" s="11"/>
      <c r="W25" s="11"/>
      <c r="X25" s="11"/>
      <c r="Y25" s="11"/>
      <c r="Z25" s="11"/>
      <c r="AE25" s="11"/>
    </row>
    <row r="26" spans="1:31" ht="75" x14ac:dyDescent="0.25">
      <c r="A26" s="11"/>
      <c r="B26" s="6">
        <f t="shared" si="0"/>
        <v>20</v>
      </c>
      <c r="C26" s="34" t="s">
        <v>87</v>
      </c>
      <c r="D26" s="42" t="s">
        <v>88</v>
      </c>
      <c r="E26" s="36" t="s">
        <v>88</v>
      </c>
      <c r="F26" s="30" t="s">
        <v>128</v>
      </c>
      <c r="G26" s="4" t="s">
        <v>48</v>
      </c>
      <c r="H26" s="50">
        <v>0.75</v>
      </c>
      <c r="I26" s="50">
        <v>0.57000000000000006</v>
      </c>
      <c r="J26" s="50">
        <v>0.15</v>
      </c>
      <c r="K26" s="50">
        <v>0</v>
      </c>
      <c r="L26" s="50">
        <f t="shared" si="2"/>
        <v>1.47</v>
      </c>
      <c r="M26" s="51">
        <v>43778.8</v>
      </c>
      <c r="N26" s="51">
        <f t="shared" si="1"/>
        <v>64354.836000000003</v>
      </c>
      <c r="O26" s="5">
        <f t="shared" si="3"/>
        <v>75938.706479999993</v>
      </c>
      <c r="P26" s="1"/>
      <c r="Q26" s="11"/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 ht="90" x14ac:dyDescent="0.25">
      <c r="A27" s="11"/>
      <c r="B27" s="6">
        <f t="shared" si="0"/>
        <v>21</v>
      </c>
      <c r="C27" s="34" t="s">
        <v>89</v>
      </c>
      <c r="D27" s="42" t="s">
        <v>143</v>
      </c>
      <c r="E27" s="36" t="s">
        <v>130</v>
      </c>
      <c r="F27" s="30" t="s">
        <v>129</v>
      </c>
      <c r="G27" s="4" t="s">
        <v>48</v>
      </c>
      <c r="H27" s="50">
        <v>0.5</v>
      </c>
      <c r="I27" s="50">
        <v>0</v>
      </c>
      <c r="J27" s="50">
        <v>0</v>
      </c>
      <c r="K27" s="50">
        <v>0</v>
      </c>
      <c r="L27" s="50">
        <f t="shared" si="2"/>
        <v>0.5</v>
      </c>
      <c r="M27" s="51">
        <v>40832</v>
      </c>
      <c r="N27" s="51">
        <f t="shared" si="1"/>
        <v>20416</v>
      </c>
      <c r="O27" s="5">
        <f t="shared" si="3"/>
        <v>24090.879999999997</v>
      </c>
      <c r="P27" s="1"/>
      <c r="Q27" s="11"/>
      <c r="R27" s="11"/>
      <c r="S27" s="11"/>
      <c r="T27" s="11"/>
      <c r="U27" s="11"/>
      <c r="V27" s="11"/>
      <c r="W27" s="11"/>
      <c r="X27" s="11"/>
      <c r="Y27" s="11"/>
      <c r="Z27" s="11"/>
      <c r="AE27" s="11"/>
    </row>
    <row r="28" spans="1:31" ht="75" x14ac:dyDescent="0.25">
      <c r="A28" s="11"/>
      <c r="B28" s="6">
        <f t="shared" si="0"/>
        <v>22</v>
      </c>
      <c r="C28" s="34" t="s">
        <v>90</v>
      </c>
      <c r="D28" s="42" t="s">
        <v>91</v>
      </c>
      <c r="E28" s="36" t="s">
        <v>91</v>
      </c>
      <c r="F28" s="30" t="s">
        <v>126</v>
      </c>
      <c r="G28" s="4" t="s">
        <v>48</v>
      </c>
      <c r="H28" s="50">
        <v>0.5</v>
      </c>
      <c r="I28" s="50">
        <v>0.25</v>
      </c>
      <c r="J28" s="50">
        <v>0</v>
      </c>
      <c r="K28" s="50">
        <v>0</v>
      </c>
      <c r="L28" s="50">
        <f t="shared" si="2"/>
        <v>0.75</v>
      </c>
      <c r="M28" s="51">
        <v>76710.12</v>
      </c>
      <c r="N28" s="51">
        <f t="shared" si="1"/>
        <v>57532.59</v>
      </c>
      <c r="O28" s="5">
        <f t="shared" si="3"/>
        <v>67888.456199999986</v>
      </c>
      <c r="P28" s="1"/>
      <c r="Q28" s="11"/>
      <c r="R28" s="11"/>
      <c r="S28" s="11"/>
      <c r="T28" s="11"/>
      <c r="U28" s="11"/>
      <c r="V28" s="11"/>
      <c r="W28" s="11"/>
      <c r="X28" s="11"/>
      <c r="Y28" s="11"/>
      <c r="Z28" s="11"/>
      <c r="AE28" s="11"/>
    </row>
    <row r="29" spans="1:31" ht="78.75" customHeight="1" x14ac:dyDescent="0.25">
      <c r="A29" s="11"/>
      <c r="B29" s="6">
        <f t="shared" si="0"/>
        <v>23</v>
      </c>
      <c r="C29" s="34" t="s">
        <v>92</v>
      </c>
      <c r="D29" s="42" t="s">
        <v>93</v>
      </c>
      <c r="E29" s="36" t="s">
        <v>93</v>
      </c>
      <c r="F29" s="30" t="s">
        <v>131</v>
      </c>
      <c r="G29" s="4" t="s">
        <v>48</v>
      </c>
      <c r="H29" s="50">
        <v>0</v>
      </c>
      <c r="I29" s="50">
        <v>3.76</v>
      </c>
      <c r="J29" s="50">
        <v>0</v>
      </c>
      <c r="K29" s="50">
        <v>0</v>
      </c>
      <c r="L29" s="50">
        <f t="shared" si="2"/>
        <v>3.76</v>
      </c>
      <c r="M29" s="51">
        <v>58589.31</v>
      </c>
      <c r="N29" s="51">
        <f t="shared" si="1"/>
        <v>220295.80559999999</v>
      </c>
      <c r="O29" s="5">
        <f t="shared" si="3"/>
        <v>259949.05060799999</v>
      </c>
      <c r="P29" s="1" t="s">
        <v>94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E29" s="11"/>
    </row>
    <row r="30" spans="1:31" ht="78" customHeight="1" x14ac:dyDescent="0.25">
      <c r="A30" s="11"/>
      <c r="B30" s="6">
        <f t="shared" si="0"/>
        <v>24</v>
      </c>
      <c r="C30" s="34" t="s">
        <v>95</v>
      </c>
      <c r="D30" s="42" t="s">
        <v>96</v>
      </c>
      <c r="E30" s="33" t="s">
        <v>96</v>
      </c>
      <c r="F30" s="30" t="s">
        <v>132</v>
      </c>
      <c r="G30" s="4" t="s">
        <v>48</v>
      </c>
      <c r="H30" s="50">
        <v>0</v>
      </c>
      <c r="I30" s="50">
        <v>0.4</v>
      </c>
      <c r="J30" s="50">
        <v>0</v>
      </c>
      <c r="K30" s="50">
        <v>0</v>
      </c>
      <c r="L30" s="50">
        <f t="shared" si="2"/>
        <v>0.4</v>
      </c>
      <c r="M30" s="51">
        <v>75051.100000000006</v>
      </c>
      <c r="N30" s="51">
        <f t="shared" si="1"/>
        <v>30020.440000000002</v>
      </c>
      <c r="O30" s="5">
        <f t="shared" si="3"/>
        <v>35424.119200000001</v>
      </c>
      <c r="P30" s="1"/>
      <c r="Q30" s="11"/>
      <c r="R30" s="11"/>
      <c r="S30" s="11"/>
      <c r="T30" s="11"/>
      <c r="U30" s="11"/>
      <c r="V30" s="11"/>
      <c r="W30" s="11"/>
      <c r="X30" s="11"/>
      <c r="Y30" s="11"/>
      <c r="Z30" s="11"/>
      <c r="AE30" s="11"/>
    </row>
    <row r="31" spans="1:31" ht="75" x14ac:dyDescent="0.25">
      <c r="A31" s="11"/>
      <c r="B31" s="6">
        <f t="shared" si="0"/>
        <v>25</v>
      </c>
      <c r="C31" s="34" t="s">
        <v>97</v>
      </c>
      <c r="D31" s="42" t="s">
        <v>98</v>
      </c>
      <c r="E31" s="36" t="s">
        <v>98</v>
      </c>
      <c r="F31" s="30" t="s">
        <v>133</v>
      </c>
      <c r="G31" s="4" t="s">
        <v>48</v>
      </c>
      <c r="H31" s="50">
        <v>1</v>
      </c>
      <c r="I31" s="50">
        <v>3.2800000000000002</v>
      </c>
      <c r="J31" s="50">
        <v>0</v>
      </c>
      <c r="K31" s="50">
        <v>0</v>
      </c>
      <c r="L31" s="50">
        <f t="shared" si="2"/>
        <v>4.28</v>
      </c>
      <c r="M31" s="51">
        <v>29849.599999999999</v>
      </c>
      <c r="N31" s="51">
        <f t="shared" si="1"/>
        <v>127756.288</v>
      </c>
      <c r="O31" s="5">
        <f t="shared" si="3"/>
        <v>150752.41983999999</v>
      </c>
      <c r="P31" s="1" t="s">
        <v>99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E31" s="11"/>
    </row>
    <row r="32" spans="1:31" ht="75" x14ac:dyDescent="0.25">
      <c r="A32" s="11"/>
      <c r="B32" s="6">
        <f t="shared" si="0"/>
        <v>26</v>
      </c>
      <c r="C32" s="34" t="s">
        <v>100</v>
      </c>
      <c r="D32" s="42" t="s">
        <v>134</v>
      </c>
      <c r="E32" s="36" t="s">
        <v>101</v>
      </c>
      <c r="F32" s="30" t="s">
        <v>135</v>
      </c>
      <c r="G32" s="4" t="s">
        <v>48</v>
      </c>
      <c r="H32" s="50">
        <v>0.25</v>
      </c>
      <c r="I32" s="50">
        <v>0</v>
      </c>
      <c r="J32" s="50">
        <v>0</v>
      </c>
      <c r="K32" s="50">
        <v>0</v>
      </c>
      <c r="L32" s="50">
        <f t="shared" si="2"/>
        <v>0.25</v>
      </c>
      <c r="M32" s="51">
        <v>63155</v>
      </c>
      <c r="N32" s="51">
        <f t="shared" si="1"/>
        <v>15788.75</v>
      </c>
      <c r="O32" s="5">
        <f t="shared" si="3"/>
        <v>18630.724999999999</v>
      </c>
      <c r="P32" s="1"/>
      <c r="Q32" s="11"/>
      <c r="R32" s="11"/>
      <c r="S32" s="11"/>
      <c r="T32" s="11"/>
      <c r="U32" s="11"/>
      <c r="V32" s="11"/>
      <c r="W32" s="11"/>
      <c r="X32" s="11"/>
      <c r="Y32" s="11"/>
      <c r="Z32" s="11"/>
      <c r="AE32" s="11"/>
    </row>
    <row r="33" spans="1:31" x14ac:dyDescent="0.25">
      <c r="A33" s="11"/>
      <c r="B33" s="17"/>
      <c r="C33" s="39"/>
      <c r="D33" s="45"/>
      <c r="E33" s="48"/>
      <c r="F33" s="18"/>
      <c r="G33" s="19"/>
      <c r="H33" s="54"/>
      <c r="I33" s="54"/>
      <c r="J33" s="54"/>
      <c r="K33" s="54"/>
      <c r="L33" s="54"/>
      <c r="M33" s="54"/>
      <c r="N33" s="55">
        <f>SUM($N$7:$N$32)</f>
        <v>1923270.6036</v>
      </c>
      <c r="O33" s="21">
        <f>SUM(O7:O32)</f>
        <v>2269459.3122479999</v>
      </c>
      <c r="P33" s="27"/>
      <c r="Q33" s="11"/>
      <c r="R33" s="11"/>
      <c r="S33" s="11"/>
      <c r="T33" s="11"/>
      <c r="U33" s="11"/>
      <c r="V33" s="11"/>
      <c r="W33" s="11"/>
      <c r="X33" s="11"/>
      <c r="Y33" s="11"/>
      <c r="Z33" s="11"/>
      <c r="AE33" s="11"/>
    </row>
    <row r="34" spans="1:31" x14ac:dyDescent="0.25">
      <c r="A34" s="11"/>
      <c r="B34" s="28"/>
      <c r="C34" s="40"/>
      <c r="D34" s="46"/>
      <c r="E34" s="49"/>
      <c r="F34" s="2"/>
      <c r="G34" s="16"/>
      <c r="H34" s="16"/>
      <c r="I34" s="16"/>
      <c r="J34" s="16"/>
      <c r="K34" s="16"/>
      <c r="L34" s="16"/>
      <c r="M34" s="16"/>
      <c r="N34" s="16" t="s">
        <v>24</v>
      </c>
      <c r="O34" s="56">
        <f>O33-N33</f>
        <v>346188.70864799991</v>
      </c>
      <c r="P34" s="29"/>
      <c r="Q34" s="11"/>
      <c r="R34" s="11"/>
      <c r="S34" s="11"/>
      <c r="T34" s="11"/>
      <c r="U34" s="11"/>
      <c r="V34" s="11"/>
      <c r="W34" s="11"/>
      <c r="X34" s="11"/>
      <c r="Y34" s="11"/>
      <c r="Z34" s="11"/>
      <c r="AE34" s="11"/>
    </row>
    <row r="35" spans="1:31" x14ac:dyDescent="0.25">
      <c r="A35" s="11"/>
      <c r="B35" s="125" t="s">
        <v>25</v>
      </c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1"/>
      <c r="R35" s="11"/>
      <c r="S35" s="11"/>
      <c r="T35" s="11"/>
      <c r="U35" s="11"/>
      <c r="V35" s="11"/>
      <c r="W35" s="11"/>
      <c r="X35" s="11"/>
      <c r="Y35" s="11"/>
      <c r="Z35" s="11"/>
      <c r="AE35" s="11"/>
    </row>
    <row r="36" spans="1:31" x14ac:dyDescent="0.25">
      <c r="B36" s="125" t="s">
        <v>3</v>
      </c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</row>
    <row r="37" spans="1:31" x14ac:dyDescent="0.25">
      <c r="B37" s="126" t="s">
        <v>4</v>
      </c>
      <c r="C37" s="126"/>
      <c r="D37" s="126"/>
      <c r="E37" s="109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21"/>
    </row>
    <row r="38" spans="1:31" ht="32.1" customHeight="1" x14ac:dyDescent="0.25">
      <c r="B38" s="126" t="s">
        <v>5</v>
      </c>
      <c r="C38" s="126"/>
      <c r="D38" s="126"/>
      <c r="E38" s="122" t="s">
        <v>9</v>
      </c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4"/>
      <c r="Q38" s="2"/>
      <c r="R38" s="2"/>
      <c r="S38" s="2"/>
      <c r="T38" s="2"/>
      <c r="U38" s="2"/>
      <c r="V38" s="2"/>
    </row>
    <row r="39" spans="1:31" ht="15" customHeight="1" x14ac:dyDescent="0.25">
      <c r="A39" s="11"/>
      <c r="B39" s="126" t="s">
        <v>6</v>
      </c>
      <c r="C39" s="126"/>
      <c r="D39" s="126"/>
      <c r="E39" s="109" t="s">
        <v>102</v>
      </c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"/>
    </row>
    <row r="40" spans="1:31" x14ac:dyDescent="0.25">
      <c r="A40" s="11"/>
      <c r="B40" s="127" t="s">
        <v>30</v>
      </c>
      <c r="C40" s="128"/>
      <c r="D40" s="129"/>
      <c r="E40" s="109" t="s">
        <v>29</v>
      </c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21"/>
      <c r="Q40" s="11"/>
    </row>
    <row r="41" spans="1:31" x14ac:dyDescent="0.25">
      <c r="A41" s="11"/>
      <c r="B41" s="127" t="s">
        <v>31</v>
      </c>
      <c r="C41" s="128"/>
      <c r="D41" s="129"/>
      <c r="E41" s="109" t="s">
        <v>32</v>
      </c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21"/>
      <c r="Q41" s="11"/>
      <c r="R41" s="11"/>
      <c r="S41" s="11"/>
      <c r="T41" s="11"/>
      <c r="U41" s="11"/>
      <c r="V41" s="11"/>
      <c r="W41" s="11"/>
      <c r="X41" s="11"/>
      <c r="Y41" s="11"/>
      <c r="Z41" s="11"/>
      <c r="AE41" s="11"/>
    </row>
    <row r="42" spans="1:31" x14ac:dyDescent="0.25">
      <c r="B42" s="126" t="s">
        <v>7</v>
      </c>
      <c r="C42" s="126"/>
      <c r="D42" s="126"/>
      <c r="E42" s="109" t="s">
        <v>191</v>
      </c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21"/>
      <c r="R42" s="11"/>
      <c r="S42" s="11"/>
      <c r="T42" s="11"/>
      <c r="U42" s="11"/>
      <c r="V42" s="11"/>
      <c r="W42" s="11"/>
      <c r="X42" s="11"/>
      <c r="Y42" s="11"/>
      <c r="Z42" s="11"/>
      <c r="AE42" s="11"/>
    </row>
    <row r="43" spans="1:31" x14ac:dyDescent="0.25">
      <c r="B43" s="126" t="s">
        <v>8</v>
      </c>
      <c r="C43" s="126"/>
      <c r="D43" s="126"/>
      <c r="E43" s="109" t="s">
        <v>192</v>
      </c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21"/>
    </row>
    <row r="44" spans="1:31" x14ac:dyDescent="0.25">
      <c r="A44" s="11"/>
      <c r="B44" s="23"/>
      <c r="C44" s="41"/>
      <c r="D44" s="41"/>
      <c r="E44" s="41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11"/>
    </row>
    <row r="45" spans="1:31" x14ac:dyDescent="0.25">
      <c r="B45" s="11"/>
      <c r="R45" s="11"/>
      <c r="S45" s="11"/>
      <c r="T45" s="11"/>
      <c r="U45" s="11"/>
      <c r="V45" s="11"/>
      <c r="W45" s="11"/>
      <c r="X45" s="11"/>
      <c r="Y45" s="11"/>
      <c r="Z45" s="11"/>
      <c r="AE45" s="11"/>
    </row>
    <row r="46" spans="1:31" x14ac:dyDescent="0.25">
      <c r="A46" s="11"/>
      <c r="B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31" x14ac:dyDescent="0.25">
      <c r="B47" t="s">
        <v>11</v>
      </c>
      <c r="R47" s="11"/>
      <c r="S47" s="11"/>
      <c r="T47" s="11"/>
      <c r="U47" s="11"/>
      <c r="V47" s="11"/>
      <c r="W47" s="11"/>
      <c r="X47" s="11"/>
      <c r="Y47" s="11"/>
      <c r="Z47" s="11"/>
      <c r="AE47" s="11"/>
    </row>
    <row r="48" spans="1:31" x14ac:dyDescent="0.25">
      <c r="D48" s="43" t="str">
        <f>Query2_USERN</f>
        <v>Мухамадеев Алексей Викторович</v>
      </c>
      <c r="E48" s="31"/>
    </row>
    <row r="49" spans="2:5" x14ac:dyDescent="0.25">
      <c r="B49" t="s">
        <v>12</v>
      </c>
      <c r="D49" s="43" t="str">
        <f>Query2_USERT</f>
        <v>(347)221-55-87</v>
      </c>
      <c r="E49" s="31"/>
    </row>
    <row r="50" spans="2:5" x14ac:dyDescent="0.25">
      <c r="B50" t="s">
        <v>13</v>
      </c>
      <c r="D50" s="43" t="str">
        <f>Query2_USERE</f>
        <v/>
      </c>
      <c r="E50" s="31"/>
    </row>
  </sheetData>
  <autoFilter ref="A6:AE43"/>
  <mergeCells count="28">
    <mergeCell ref="E42:P42"/>
    <mergeCell ref="E43:P43"/>
    <mergeCell ref="E4:E5"/>
    <mergeCell ref="E37:P37"/>
    <mergeCell ref="E38:P38"/>
    <mergeCell ref="E40:P40"/>
    <mergeCell ref="B35:P35"/>
    <mergeCell ref="E41:P41"/>
    <mergeCell ref="B42:D42"/>
    <mergeCell ref="B43:D43"/>
    <mergeCell ref="B37:D37"/>
    <mergeCell ref="B36:P36"/>
    <mergeCell ref="B41:D41"/>
    <mergeCell ref="B38:D38"/>
    <mergeCell ref="B40:D40"/>
    <mergeCell ref="B39:D39"/>
    <mergeCell ref="E39:P39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conditionalFormatting sqref="D1:D1048576">
    <cfRule type="duplicateValues" dxfId="20" priority="1"/>
  </conditionalFormatting>
  <pageMargins left="0.78740157480314965" right="0.39370078740157483" top="0.78740157480314965" bottom="0.39370078740157483" header="0.31496062992125984" footer="0.31496062992125984"/>
  <pageSetup paperSize="9" scale="4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4"/>
  <sheetViews>
    <sheetView topLeftCell="B1" workbookViewId="0">
      <selection activeCell="H73" sqref="H73"/>
    </sheetView>
  </sheetViews>
  <sheetFormatPr defaultRowHeight="15" x14ac:dyDescent="0.25"/>
  <cols>
    <col min="1" max="1" width="0.85546875" customWidth="1"/>
    <col min="2" max="2" width="8.42578125" customWidth="1"/>
    <col min="3" max="3" width="22.5703125" customWidth="1"/>
    <col min="4" max="4" width="39.28515625" style="11" customWidth="1"/>
    <col min="5" max="5" width="37.85546875" hidden="1" customWidth="1"/>
    <col min="6" max="6" width="28.28515625" customWidth="1"/>
    <col min="7" max="7" width="36" customWidth="1"/>
    <col min="8" max="8" width="10.42578125" customWidth="1"/>
    <col min="14" max="14" width="19.5703125" customWidth="1"/>
    <col min="15" max="15" width="16" customWidth="1"/>
    <col min="16" max="16" width="18.28515625" customWidth="1"/>
    <col min="17" max="17" width="18.7109375" customWidth="1"/>
    <col min="18" max="18" width="3.28515625" customWidth="1"/>
  </cols>
  <sheetData>
    <row r="1" spans="2:18" s="11" customFormat="1" x14ac:dyDescent="0.25">
      <c r="C1" s="37"/>
      <c r="D1" s="37"/>
      <c r="E1" s="43"/>
      <c r="F1" s="37"/>
      <c r="Q1" s="20" t="s">
        <v>45</v>
      </c>
    </row>
    <row r="2" spans="2:18" s="11" customFormat="1" x14ac:dyDescent="0.25">
      <c r="B2" s="111" t="s">
        <v>10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2:18" s="11" customFormat="1" x14ac:dyDescent="0.25">
      <c r="B3" s="11" t="s">
        <v>28</v>
      </c>
      <c r="C3" s="37" t="s">
        <v>38</v>
      </c>
      <c r="D3" s="37"/>
      <c r="E3" s="44"/>
      <c r="F3" s="47"/>
      <c r="G3" s="22" t="s">
        <v>136</v>
      </c>
      <c r="I3" s="22"/>
      <c r="Q3" s="20"/>
      <c r="R3" s="3"/>
    </row>
    <row r="4" spans="2:18" s="12" customFormat="1" ht="15" customHeight="1" x14ac:dyDescent="0.25">
      <c r="B4" s="112" t="s">
        <v>0</v>
      </c>
      <c r="C4" s="115" t="s">
        <v>33</v>
      </c>
      <c r="D4" s="60"/>
      <c r="E4" s="112" t="s">
        <v>15</v>
      </c>
      <c r="F4" s="115" t="s">
        <v>34</v>
      </c>
      <c r="G4" s="112" t="s">
        <v>1</v>
      </c>
      <c r="H4" s="112" t="s">
        <v>14</v>
      </c>
      <c r="I4" s="114" t="s">
        <v>16</v>
      </c>
      <c r="J4" s="114"/>
      <c r="K4" s="114"/>
      <c r="L4" s="114"/>
      <c r="M4" s="114"/>
      <c r="N4" s="119" t="s">
        <v>22</v>
      </c>
      <c r="O4" s="117" t="s">
        <v>23</v>
      </c>
      <c r="P4" s="113" t="s">
        <v>27</v>
      </c>
      <c r="Q4" s="112" t="s">
        <v>2</v>
      </c>
      <c r="R4" s="13"/>
    </row>
    <row r="5" spans="2:18" s="14" customFormat="1" ht="64.5" customHeight="1" x14ac:dyDescent="0.25">
      <c r="B5" s="112"/>
      <c r="C5" s="116"/>
      <c r="D5" s="61"/>
      <c r="E5" s="112"/>
      <c r="F5" s="116"/>
      <c r="G5" s="112"/>
      <c r="H5" s="112"/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120"/>
      <c r="O5" s="118"/>
      <c r="P5" s="113"/>
      <c r="Q5" s="112"/>
    </row>
    <row r="6" spans="2:18" s="12" customFormat="1" x14ac:dyDescent="0.25">
      <c r="B6" s="59">
        <v>1</v>
      </c>
      <c r="C6" s="38">
        <v>2</v>
      </c>
      <c r="D6" s="38">
        <v>3</v>
      </c>
      <c r="E6" s="38">
        <v>2</v>
      </c>
      <c r="F6" s="38">
        <v>4</v>
      </c>
      <c r="G6" s="59">
        <v>5</v>
      </c>
      <c r="H6" s="59">
        <v>6</v>
      </c>
      <c r="I6" s="59">
        <v>7</v>
      </c>
      <c r="J6" s="59">
        <v>8</v>
      </c>
      <c r="K6" s="59">
        <v>9</v>
      </c>
      <c r="L6" s="59">
        <v>10</v>
      </c>
      <c r="M6" s="59">
        <v>11</v>
      </c>
      <c r="N6" s="77">
        <v>12</v>
      </c>
      <c r="O6" s="59">
        <v>15</v>
      </c>
      <c r="P6" s="59">
        <v>15</v>
      </c>
      <c r="Q6" s="59">
        <v>15</v>
      </c>
    </row>
    <row r="7" spans="2:18" s="11" customFormat="1" ht="75" x14ac:dyDescent="0.25">
      <c r="B7" s="62">
        <f t="shared" ref="B7:B46" si="0">ROW()-6</f>
        <v>1</v>
      </c>
      <c r="C7" s="63" t="s">
        <v>97</v>
      </c>
      <c r="D7" s="66" t="s">
        <v>189</v>
      </c>
      <c r="E7" s="64" t="s">
        <v>98</v>
      </c>
      <c r="F7" s="65"/>
      <c r="G7" s="66" t="s">
        <v>190</v>
      </c>
      <c r="H7" s="67" t="s">
        <v>48</v>
      </c>
      <c r="I7" s="68">
        <v>1</v>
      </c>
      <c r="J7" s="68">
        <v>3.3</v>
      </c>
      <c r="K7" s="68">
        <v>0</v>
      </c>
      <c r="L7" s="68">
        <v>0</v>
      </c>
      <c r="M7" s="68">
        <f>I7+J7+K7+L7</f>
        <v>4.3</v>
      </c>
      <c r="N7" s="69">
        <v>35150.44</v>
      </c>
      <c r="O7" s="69">
        <f>N7*M7</f>
        <v>151146.89199999999</v>
      </c>
      <c r="P7" s="70">
        <f>1.18*O7</f>
        <v>178353.33255999998</v>
      </c>
      <c r="Q7" s="66" t="s">
        <v>99</v>
      </c>
    </row>
    <row r="8" spans="2:18" s="11" customFormat="1" ht="75" x14ac:dyDescent="0.25">
      <c r="B8" s="62">
        <f t="shared" si="0"/>
        <v>2</v>
      </c>
      <c r="C8" s="63" t="s">
        <v>85</v>
      </c>
      <c r="D8" s="66" t="s">
        <v>127</v>
      </c>
      <c r="E8" s="64" t="s">
        <v>86</v>
      </c>
      <c r="F8" s="65"/>
      <c r="G8" s="66" t="s">
        <v>190</v>
      </c>
      <c r="H8" s="67" t="s">
        <v>48</v>
      </c>
      <c r="I8" s="68">
        <v>0.25</v>
      </c>
      <c r="J8" s="68">
        <v>2.5</v>
      </c>
      <c r="K8" s="68">
        <v>0</v>
      </c>
      <c r="L8" s="68">
        <v>0</v>
      </c>
      <c r="M8" s="68">
        <f t="shared" ref="M8:M42" si="1">I8+J8+K8+L8</f>
        <v>2.75</v>
      </c>
      <c r="N8" s="69">
        <v>42011</v>
      </c>
      <c r="O8" s="69">
        <f t="shared" ref="O8:O45" si="2">N8*M8</f>
        <v>115530.25</v>
      </c>
      <c r="P8" s="70">
        <f t="shared" ref="P8:P46" si="3">1.18*O8</f>
        <v>136325.69500000001</v>
      </c>
      <c r="Q8" s="66"/>
    </row>
    <row r="9" spans="2:18" s="11" customFormat="1" ht="75" x14ac:dyDescent="0.25">
      <c r="B9" s="62">
        <f t="shared" si="0"/>
        <v>3</v>
      </c>
      <c r="C9" s="63" t="s">
        <v>87</v>
      </c>
      <c r="D9" s="66" t="s">
        <v>128</v>
      </c>
      <c r="E9" s="64" t="s">
        <v>88</v>
      </c>
      <c r="F9" s="65"/>
      <c r="G9" s="66" t="s">
        <v>190</v>
      </c>
      <c r="H9" s="67" t="s">
        <v>48</v>
      </c>
      <c r="I9" s="68">
        <v>0.75</v>
      </c>
      <c r="J9" s="68">
        <v>0.6</v>
      </c>
      <c r="K9" s="68">
        <v>0.15</v>
      </c>
      <c r="L9" s="68">
        <v>0</v>
      </c>
      <c r="M9" s="68">
        <f t="shared" si="1"/>
        <v>1.5</v>
      </c>
      <c r="N9" s="69">
        <v>45160.23</v>
      </c>
      <c r="O9" s="69">
        <f t="shared" si="2"/>
        <v>67740.345000000001</v>
      </c>
      <c r="P9" s="70">
        <f t="shared" si="3"/>
        <v>79933.607099999994</v>
      </c>
      <c r="Q9" s="66"/>
    </row>
    <row r="10" spans="2:18" s="11" customFormat="1" ht="75" x14ac:dyDescent="0.25">
      <c r="B10" s="62">
        <f t="shared" si="0"/>
        <v>4</v>
      </c>
      <c r="C10" s="63" t="s">
        <v>90</v>
      </c>
      <c r="D10" s="66" t="s">
        <v>126</v>
      </c>
      <c r="E10" s="64" t="s">
        <v>91</v>
      </c>
      <c r="F10" s="65"/>
      <c r="G10" s="66" t="s">
        <v>190</v>
      </c>
      <c r="H10" s="67" t="s">
        <v>48</v>
      </c>
      <c r="I10" s="68">
        <v>0.5</v>
      </c>
      <c r="J10" s="68">
        <v>0.25</v>
      </c>
      <c r="K10" s="68">
        <v>0</v>
      </c>
      <c r="L10" s="68">
        <v>0</v>
      </c>
      <c r="M10" s="68">
        <f t="shared" si="1"/>
        <v>0.75</v>
      </c>
      <c r="N10" s="69">
        <v>52136.68</v>
      </c>
      <c r="O10" s="69">
        <f t="shared" si="2"/>
        <v>39102.51</v>
      </c>
      <c r="P10" s="70">
        <f t="shared" si="3"/>
        <v>46140.961799999997</v>
      </c>
      <c r="Q10" s="66"/>
    </row>
    <row r="11" spans="2:18" s="11" customFormat="1" ht="78.75" customHeight="1" x14ac:dyDescent="0.25">
      <c r="B11" s="62">
        <f t="shared" si="0"/>
        <v>5</v>
      </c>
      <c r="C11" s="63" t="s">
        <v>92</v>
      </c>
      <c r="D11" s="66" t="s">
        <v>131</v>
      </c>
      <c r="E11" s="64" t="s">
        <v>93</v>
      </c>
      <c r="F11" s="65"/>
      <c r="G11" s="66" t="s">
        <v>190</v>
      </c>
      <c r="H11" s="67" t="s">
        <v>48</v>
      </c>
      <c r="I11" s="68">
        <v>0</v>
      </c>
      <c r="J11" s="68">
        <v>3.8</v>
      </c>
      <c r="K11" s="68">
        <v>0</v>
      </c>
      <c r="L11" s="68">
        <v>0</v>
      </c>
      <c r="M11" s="68">
        <f t="shared" si="1"/>
        <v>3.8</v>
      </c>
      <c r="N11" s="69">
        <v>58393.37</v>
      </c>
      <c r="O11" s="69">
        <f t="shared" si="2"/>
        <v>221894.80600000001</v>
      </c>
      <c r="P11" s="70">
        <f t="shared" si="3"/>
        <v>261835.87108000001</v>
      </c>
      <c r="Q11" s="66" t="s">
        <v>94</v>
      </c>
    </row>
    <row r="12" spans="2:18" s="11" customFormat="1" ht="75" x14ac:dyDescent="0.25">
      <c r="B12" s="62">
        <f t="shared" si="0"/>
        <v>6</v>
      </c>
      <c r="C12" s="63" t="s">
        <v>100</v>
      </c>
      <c r="D12" s="66" t="s">
        <v>135</v>
      </c>
      <c r="E12" s="64" t="s">
        <v>134</v>
      </c>
      <c r="F12" s="65"/>
      <c r="G12" s="66" t="s">
        <v>190</v>
      </c>
      <c r="H12" s="67" t="s">
        <v>48</v>
      </c>
      <c r="I12" s="68">
        <v>0.25</v>
      </c>
      <c r="J12" s="68">
        <v>0</v>
      </c>
      <c r="K12" s="68">
        <v>0</v>
      </c>
      <c r="L12" s="68">
        <v>0</v>
      </c>
      <c r="M12" s="68">
        <f t="shared" si="1"/>
        <v>0.25</v>
      </c>
      <c r="N12" s="69">
        <v>71221.53</v>
      </c>
      <c r="O12" s="69">
        <f t="shared" si="2"/>
        <v>17805.3825</v>
      </c>
      <c r="P12" s="70">
        <f t="shared" si="3"/>
        <v>21010.351349999997</v>
      </c>
      <c r="Q12" s="66"/>
    </row>
    <row r="13" spans="2:18" s="11" customFormat="1" ht="78" customHeight="1" x14ac:dyDescent="0.25">
      <c r="B13" s="62">
        <f t="shared" si="0"/>
        <v>7</v>
      </c>
      <c r="C13" s="63" t="s">
        <v>95</v>
      </c>
      <c r="D13" s="66" t="s">
        <v>132</v>
      </c>
      <c r="E13" s="64" t="s">
        <v>96</v>
      </c>
      <c r="F13" s="71"/>
      <c r="G13" s="66" t="s">
        <v>190</v>
      </c>
      <c r="H13" s="67" t="s">
        <v>48</v>
      </c>
      <c r="I13" s="68">
        <v>0</v>
      </c>
      <c r="J13" s="68">
        <v>0.4</v>
      </c>
      <c r="K13" s="68">
        <v>0</v>
      </c>
      <c r="L13" s="68">
        <v>0</v>
      </c>
      <c r="M13" s="68">
        <f t="shared" si="1"/>
        <v>0.4</v>
      </c>
      <c r="N13" s="69">
        <v>85986.14</v>
      </c>
      <c r="O13" s="69">
        <f t="shared" si="2"/>
        <v>34394.455999999998</v>
      </c>
      <c r="P13" s="70">
        <f t="shared" si="3"/>
        <v>40585.458079999997</v>
      </c>
      <c r="Q13" s="66"/>
    </row>
    <row r="14" spans="2:18" s="11" customFormat="1" ht="78" customHeight="1" x14ac:dyDescent="0.25">
      <c r="B14" s="62">
        <f t="shared" si="0"/>
        <v>8</v>
      </c>
      <c r="C14" s="72" t="s">
        <v>183</v>
      </c>
      <c r="D14" s="66" t="s">
        <v>145</v>
      </c>
      <c r="E14" s="64" t="s">
        <v>144</v>
      </c>
      <c r="F14" s="71"/>
      <c r="G14" s="66" t="s">
        <v>190</v>
      </c>
      <c r="H14" s="67" t="s">
        <v>48</v>
      </c>
      <c r="I14" s="68">
        <v>0</v>
      </c>
      <c r="J14" s="68">
        <v>0</v>
      </c>
      <c r="K14" s="68">
        <v>0.1</v>
      </c>
      <c r="L14" s="68">
        <v>0</v>
      </c>
      <c r="M14" s="68">
        <v>0.3</v>
      </c>
      <c r="N14" s="69">
        <v>95639.35</v>
      </c>
      <c r="O14" s="69">
        <f t="shared" si="2"/>
        <v>28691.805</v>
      </c>
      <c r="P14" s="70">
        <f t="shared" si="3"/>
        <v>33856.329899999997</v>
      </c>
      <c r="Q14" s="66"/>
    </row>
    <row r="15" spans="2:18" s="11" customFormat="1" ht="78" customHeight="1" x14ac:dyDescent="0.25">
      <c r="B15" s="62">
        <f t="shared" si="0"/>
        <v>9</v>
      </c>
      <c r="C15" s="63" t="s">
        <v>147</v>
      </c>
      <c r="D15" s="66" t="s">
        <v>186</v>
      </c>
      <c r="E15" s="64" t="s">
        <v>146</v>
      </c>
      <c r="F15" s="71"/>
      <c r="G15" s="66" t="s">
        <v>190</v>
      </c>
      <c r="H15" s="67" t="s">
        <v>48</v>
      </c>
      <c r="I15" s="68">
        <v>0</v>
      </c>
      <c r="J15" s="68">
        <v>0</v>
      </c>
      <c r="K15" s="68">
        <v>0.1</v>
      </c>
      <c r="L15" s="68">
        <v>0</v>
      </c>
      <c r="M15" s="68">
        <v>0.3</v>
      </c>
      <c r="N15" s="69">
        <v>112779.11</v>
      </c>
      <c r="O15" s="69">
        <f t="shared" si="2"/>
        <v>33833.733</v>
      </c>
      <c r="P15" s="70">
        <f t="shared" si="3"/>
        <v>39923.804939999995</v>
      </c>
      <c r="Q15" s="66"/>
    </row>
    <row r="16" spans="2:18" ht="60" x14ac:dyDescent="0.25">
      <c r="B16" s="62">
        <f t="shared" si="0"/>
        <v>10</v>
      </c>
      <c r="C16" s="63" t="s">
        <v>66</v>
      </c>
      <c r="D16" s="66" t="s">
        <v>105</v>
      </c>
      <c r="E16" s="64" t="s">
        <v>67</v>
      </c>
      <c r="F16" s="65"/>
      <c r="G16" s="66" t="s">
        <v>190</v>
      </c>
      <c r="H16" s="67" t="s">
        <v>48</v>
      </c>
      <c r="I16" s="68">
        <v>2.5</v>
      </c>
      <c r="J16" s="68">
        <v>3.1</v>
      </c>
      <c r="K16" s="68">
        <v>0</v>
      </c>
      <c r="L16" s="68">
        <v>0</v>
      </c>
      <c r="M16" s="68">
        <f t="shared" si="1"/>
        <v>5.6</v>
      </c>
      <c r="N16" s="69">
        <v>30817.54</v>
      </c>
      <c r="O16" s="69">
        <f t="shared" si="2"/>
        <v>172578.22399999999</v>
      </c>
      <c r="P16" s="70">
        <f t="shared" si="3"/>
        <v>203642.30431999997</v>
      </c>
      <c r="Q16" s="66"/>
    </row>
    <row r="17" spans="2:17" ht="75" x14ac:dyDescent="0.25">
      <c r="B17" s="62">
        <f t="shared" si="0"/>
        <v>11</v>
      </c>
      <c r="C17" s="63" t="s">
        <v>70</v>
      </c>
      <c r="D17" s="66" t="s">
        <v>117</v>
      </c>
      <c r="E17" s="64" t="s">
        <v>71</v>
      </c>
      <c r="F17" s="65"/>
      <c r="G17" s="66" t="s">
        <v>190</v>
      </c>
      <c r="H17" s="67" t="s">
        <v>48</v>
      </c>
      <c r="I17" s="68">
        <v>0.3</v>
      </c>
      <c r="J17" s="68">
        <v>0</v>
      </c>
      <c r="K17" s="68">
        <v>0</v>
      </c>
      <c r="L17" s="68">
        <v>0</v>
      </c>
      <c r="M17" s="68">
        <f t="shared" si="1"/>
        <v>0.3</v>
      </c>
      <c r="N17" s="69">
        <v>51461.26</v>
      </c>
      <c r="O17" s="69">
        <f t="shared" si="2"/>
        <v>15438.378000000001</v>
      </c>
      <c r="P17" s="70">
        <f t="shared" si="3"/>
        <v>18217.286039999999</v>
      </c>
      <c r="Q17" s="66"/>
    </row>
    <row r="18" spans="2:17" s="11" customFormat="1" ht="60" x14ac:dyDescent="0.25">
      <c r="B18" s="62">
        <f t="shared" si="0"/>
        <v>12</v>
      </c>
      <c r="C18" s="63" t="s">
        <v>160</v>
      </c>
      <c r="D18" s="66" t="s">
        <v>149</v>
      </c>
      <c r="E18" s="64" t="s">
        <v>148</v>
      </c>
      <c r="F18" s="65"/>
      <c r="G18" s="66" t="s">
        <v>190</v>
      </c>
      <c r="H18" s="67" t="s">
        <v>48</v>
      </c>
      <c r="I18" s="68">
        <v>0</v>
      </c>
      <c r="J18" s="68">
        <v>0</v>
      </c>
      <c r="K18" s="68">
        <v>0.1</v>
      </c>
      <c r="L18" s="68">
        <v>0</v>
      </c>
      <c r="M18" s="68">
        <v>0.3</v>
      </c>
      <c r="N18" s="69">
        <v>34572.85</v>
      </c>
      <c r="O18" s="69">
        <f t="shared" si="2"/>
        <v>10371.855</v>
      </c>
      <c r="P18" s="70">
        <f t="shared" si="3"/>
        <v>12238.7889</v>
      </c>
      <c r="Q18" s="66"/>
    </row>
    <row r="19" spans="2:17" ht="60" x14ac:dyDescent="0.25">
      <c r="B19" s="62">
        <f t="shared" si="0"/>
        <v>13</v>
      </c>
      <c r="C19" s="63" t="s">
        <v>58</v>
      </c>
      <c r="D19" s="66" t="s">
        <v>111</v>
      </c>
      <c r="E19" s="64" t="s">
        <v>110</v>
      </c>
      <c r="F19" s="65"/>
      <c r="G19" s="66" t="s">
        <v>190</v>
      </c>
      <c r="H19" s="67" t="s">
        <v>48</v>
      </c>
      <c r="I19" s="73">
        <v>0</v>
      </c>
      <c r="J19" s="73">
        <v>1</v>
      </c>
      <c r="K19" s="73">
        <v>0</v>
      </c>
      <c r="L19" s="73">
        <v>0</v>
      </c>
      <c r="M19" s="68">
        <f t="shared" si="1"/>
        <v>1</v>
      </c>
      <c r="N19" s="74">
        <v>37908.14</v>
      </c>
      <c r="O19" s="69">
        <f t="shared" si="2"/>
        <v>37908.14</v>
      </c>
      <c r="P19" s="70">
        <f t="shared" si="3"/>
        <v>44731.605199999998</v>
      </c>
      <c r="Q19" s="75"/>
    </row>
    <row r="20" spans="2:17" ht="60" x14ac:dyDescent="0.25">
      <c r="B20" s="62">
        <f t="shared" si="0"/>
        <v>14</v>
      </c>
      <c r="C20" s="63" t="s">
        <v>60</v>
      </c>
      <c r="D20" s="66" t="s">
        <v>113</v>
      </c>
      <c r="E20" s="64" t="s">
        <v>112</v>
      </c>
      <c r="F20" s="65"/>
      <c r="G20" s="66" t="s">
        <v>190</v>
      </c>
      <c r="H20" s="67" t="s">
        <v>48</v>
      </c>
      <c r="I20" s="68">
        <v>0</v>
      </c>
      <c r="J20" s="68">
        <v>0.5</v>
      </c>
      <c r="K20" s="68">
        <v>0</v>
      </c>
      <c r="L20" s="68">
        <v>0</v>
      </c>
      <c r="M20" s="68">
        <f t="shared" si="1"/>
        <v>0.5</v>
      </c>
      <c r="N20" s="69">
        <v>44056.77</v>
      </c>
      <c r="O20" s="69">
        <f t="shared" si="2"/>
        <v>22028.384999999998</v>
      </c>
      <c r="P20" s="70">
        <f t="shared" si="3"/>
        <v>25993.494299999998</v>
      </c>
      <c r="Q20" s="66"/>
    </row>
    <row r="21" spans="2:17" ht="60" x14ac:dyDescent="0.25">
      <c r="B21" s="62">
        <f t="shared" si="0"/>
        <v>15</v>
      </c>
      <c r="C21" s="63" t="s">
        <v>46</v>
      </c>
      <c r="D21" s="66" t="s">
        <v>107</v>
      </c>
      <c r="E21" s="64" t="s">
        <v>103</v>
      </c>
      <c r="F21" s="65"/>
      <c r="G21" s="66" t="s">
        <v>190</v>
      </c>
      <c r="H21" s="67" t="s">
        <v>48</v>
      </c>
      <c r="I21" s="68">
        <v>1.7</v>
      </c>
      <c r="J21" s="68">
        <v>0.6</v>
      </c>
      <c r="K21" s="68">
        <v>0</v>
      </c>
      <c r="L21" s="68">
        <v>0</v>
      </c>
      <c r="M21" s="68">
        <f t="shared" si="1"/>
        <v>2.2999999999999998</v>
      </c>
      <c r="N21" s="69">
        <v>49486.78</v>
      </c>
      <c r="O21" s="69">
        <f t="shared" si="2"/>
        <v>113819.59399999998</v>
      </c>
      <c r="P21" s="70">
        <f t="shared" si="3"/>
        <v>134307.12091999999</v>
      </c>
      <c r="Q21" s="66"/>
    </row>
    <row r="22" spans="2:17" ht="60" x14ac:dyDescent="0.25">
      <c r="B22" s="62">
        <f t="shared" si="0"/>
        <v>16</v>
      </c>
      <c r="C22" s="63" t="s">
        <v>62</v>
      </c>
      <c r="D22" s="66" t="s">
        <v>115</v>
      </c>
      <c r="E22" s="64" t="s">
        <v>114</v>
      </c>
      <c r="F22" s="65"/>
      <c r="G22" s="66" t="s">
        <v>190</v>
      </c>
      <c r="H22" s="67" t="s">
        <v>48</v>
      </c>
      <c r="I22" s="68">
        <v>0.6</v>
      </c>
      <c r="J22" s="68">
        <v>0.3</v>
      </c>
      <c r="K22" s="68">
        <v>0</v>
      </c>
      <c r="L22" s="68">
        <v>0</v>
      </c>
      <c r="M22" s="68">
        <f t="shared" si="1"/>
        <v>0.89999999999999991</v>
      </c>
      <c r="N22" s="69">
        <v>61017.71</v>
      </c>
      <c r="O22" s="69">
        <f t="shared" si="2"/>
        <v>54915.938999999991</v>
      </c>
      <c r="P22" s="70">
        <f t="shared" si="3"/>
        <v>64800.808019999989</v>
      </c>
      <c r="Q22" s="66"/>
    </row>
    <row r="23" spans="2:17" s="11" customFormat="1" ht="60" x14ac:dyDescent="0.25">
      <c r="B23" s="62">
        <f t="shared" si="0"/>
        <v>17</v>
      </c>
      <c r="C23" s="76" t="s">
        <v>185</v>
      </c>
      <c r="D23" s="66" t="s">
        <v>153</v>
      </c>
      <c r="E23" s="64" t="s">
        <v>152</v>
      </c>
      <c r="F23" s="65"/>
      <c r="G23" s="66" t="s">
        <v>190</v>
      </c>
      <c r="H23" s="67" t="s">
        <v>48</v>
      </c>
      <c r="I23" s="68">
        <v>0</v>
      </c>
      <c r="J23" s="68">
        <v>0</v>
      </c>
      <c r="K23" s="68">
        <v>0.01</v>
      </c>
      <c r="L23" s="68">
        <v>0</v>
      </c>
      <c r="M23" s="68">
        <v>0.3</v>
      </c>
      <c r="N23" s="69">
        <v>76937.320000000007</v>
      </c>
      <c r="O23" s="69">
        <f t="shared" si="2"/>
        <v>23081.196</v>
      </c>
      <c r="P23" s="70">
        <f t="shared" si="3"/>
        <v>27235.811279999998</v>
      </c>
      <c r="Q23" s="66"/>
    </row>
    <row r="24" spans="2:17" ht="60" x14ac:dyDescent="0.25">
      <c r="B24" s="62">
        <f t="shared" si="0"/>
        <v>18</v>
      </c>
      <c r="C24" s="63" t="s">
        <v>64</v>
      </c>
      <c r="D24" s="66" t="s">
        <v>116</v>
      </c>
      <c r="E24" s="64" t="s">
        <v>65</v>
      </c>
      <c r="F24" s="65"/>
      <c r="G24" s="66" t="s">
        <v>190</v>
      </c>
      <c r="H24" s="67" t="s">
        <v>48</v>
      </c>
      <c r="I24" s="68">
        <v>0.5</v>
      </c>
      <c r="J24" s="68">
        <v>0</v>
      </c>
      <c r="K24" s="68">
        <v>0</v>
      </c>
      <c r="L24" s="68">
        <v>0</v>
      </c>
      <c r="M24" s="68">
        <f t="shared" si="1"/>
        <v>0.5</v>
      </c>
      <c r="N24" s="69">
        <v>81792.509999999995</v>
      </c>
      <c r="O24" s="69">
        <f t="shared" si="2"/>
        <v>40896.254999999997</v>
      </c>
      <c r="P24" s="70">
        <f t="shared" si="3"/>
        <v>48257.580899999994</v>
      </c>
      <c r="Q24" s="66"/>
    </row>
    <row r="25" spans="2:17" ht="60" x14ac:dyDescent="0.25">
      <c r="B25" s="62">
        <f t="shared" si="0"/>
        <v>19</v>
      </c>
      <c r="C25" s="63" t="s">
        <v>68</v>
      </c>
      <c r="D25" s="66" t="s">
        <v>106</v>
      </c>
      <c r="E25" s="64" t="s">
        <v>69</v>
      </c>
      <c r="F25" s="65"/>
      <c r="G25" s="66" t="s">
        <v>190</v>
      </c>
      <c r="H25" s="67" t="s">
        <v>48</v>
      </c>
      <c r="I25" s="68">
        <v>0</v>
      </c>
      <c r="J25" s="68">
        <v>0.3</v>
      </c>
      <c r="K25" s="68">
        <v>0</v>
      </c>
      <c r="L25" s="68">
        <v>0</v>
      </c>
      <c r="M25" s="68">
        <f t="shared" si="1"/>
        <v>0.3</v>
      </c>
      <c r="N25" s="69">
        <v>101543.65</v>
      </c>
      <c r="O25" s="69">
        <f t="shared" si="2"/>
        <v>30463.094999999998</v>
      </c>
      <c r="P25" s="70">
        <f t="shared" si="3"/>
        <v>35946.452099999995</v>
      </c>
      <c r="Q25" s="66"/>
    </row>
    <row r="26" spans="2:17" ht="79.5" customHeight="1" x14ac:dyDescent="0.25">
      <c r="B26" s="62">
        <f t="shared" si="0"/>
        <v>20</v>
      </c>
      <c r="C26" s="63" t="s">
        <v>51</v>
      </c>
      <c r="D26" s="66" t="s">
        <v>108</v>
      </c>
      <c r="E26" s="64" t="s">
        <v>104</v>
      </c>
      <c r="F26" s="65"/>
      <c r="G26" s="66" t="s">
        <v>190</v>
      </c>
      <c r="H26" s="67" t="s">
        <v>48</v>
      </c>
      <c r="I26" s="68">
        <v>0.5</v>
      </c>
      <c r="J26" s="68">
        <v>3.7</v>
      </c>
      <c r="K26" s="68">
        <v>1</v>
      </c>
      <c r="L26" s="68">
        <v>0</v>
      </c>
      <c r="M26" s="68">
        <f t="shared" si="1"/>
        <v>5.2</v>
      </c>
      <c r="N26" s="69">
        <v>32430.54</v>
      </c>
      <c r="O26" s="69">
        <f t="shared" si="2"/>
        <v>168638.80800000002</v>
      </c>
      <c r="P26" s="70">
        <f t="shared" si="3"/>
        <v>198993.79344000001</v>
      </c>
      <c r="Q26" s="66" t="s">
        <v>53</v>
      </c>
    </row>
    <row r="27" spans="2:17" s="11" customFormat="1" ht="79.5" customHeight="1" x14ac:dyDescent="0.25">
      <c r="B27" s="62">
        <f t="shared" si="0"/>
        <v>21</v>
      </c>
      <c r="C27" s="63" t="s">
        <v>156</v>
      </c>
      <c r="D27" s="66" t="s">
        <v>155</v>
      </c>
      <c r="E27" s="64" t="s">
        <v>154</v>
      </c>
      <c r="F27" s="65"/>
      <c r="G27" s="66" t="s">
        <v>190</v>
      </c>
      <c r="H27" s="67" t="s">
        <v>48</v>
      </c>
      <c r="I27" s="68">
        <v>0</v>
      </c>
      <c r="J27" s="68">
        <v>0</v>
      </c>
      <c r="K27" s="68">
        <v>0.1</v>
      </c>
      <c r="L27" s="68">
        <v>0</v>
      </c>
      <c r="M27" s="68">
        <v>0.3</v>
      </c>
      <c r="N27" s="69">
        <v>37595.129999999997</v>
      </c>
      <c r="O27" s="69">
        <f t="shared" si="2"/>
        <v>11278.538999999999</v>
      </c>
      <c r="P27" s="70">
        <f t="shared" si="3"/>
        <v>13308.676019999997</v>
      </c>
      <c r="Q27" s="66"/>
    </row>
    <row r="28" spans="2:17" s="11" customFormat="1" ht="79.5" customHeight="1" x14ac:dyDescent="0.25">
      <c r="B28" s="62">
        <f t="shared" si="0"/>
        <v>22</v>
      </c>
      <c r="C28" s="63" t="s">
        <v>159</v>
      </c>
      <c r="D28" s="66" t="s">
        <v>158</v>
      </c>
      <c r="E28" s="64" t="s">
        <v>157</v>
      </c>
      <c r="F28" s="65"/>
      <c r="G28" s="66" t="s">
        <v>190</v>
      </c>
      <c r="H28" s="67" t="s">
        <v>48</v>
      </c>
      <c r="I28" s="68">
        <v>0</v>
      </c>
      <c r="J28" s="68">
        <v>0</v>
      </c>
      <c r="K28" s="68">
        <v>0.1</v>
      </c>
      <c r="L28" s="68">
        <v>0</v>
      </c>
      <c r="M28" s="68">
        <v>0.3</v>
      </c>
      <c r="N28" s="69">
        <v>40561.410000000003</v>
      </c>
      <c r="O28" s="69">
        <f t="shared" si="2"/>
        <v>12168.423000000001</v>
      </c>
      <c r="P28" s="70">
        <f t="shared" si="3"/>
        <v>14358.73914</v>
      </c>
      <c r="Q28" s="66"/>
    </row>
    <row r="29" spans="2:17" s="11" customFormat="1" ht="79.5" customHeight="1" x14ac:dyDescent="0.25">
      <c r="B29" s="62">
        <f t="shared" si="0"/>
        <v>23</v>
      </c>
      <c r="C29" s="63" t="s">
        <v>163</v>
      </c>
      <c r="D29" s="66" t="s">
        <v>162</v>
      </c>
      <c r="E29" s="64" t="s">
        <v>161</v>
      </c>
      <c r="F29" s="65"/>
      <c r="G29" s="66" t="s">
        <v>190</v>
      </c>
      <c r="H29" s="67" t="s">
        <v>48</v>
      </c>
      <c r="I29" s="68">
        <v>0</v>
      </c>
      <c r="J29" s="68">
        <v>0</v>
      </c>
      <c r="K29" s="68">
        <v>0.1</v>
      </c>
      <c r="L29" s="68">
        <v>0</v>
      </c>
      <c r="M29" s="68">
        <v>0.4</v>
      </c>
      <c r="N29" s="69">
        <v>46670.46</v>
      </c>
      <c r="O29" s="69">
        <f t="shared" si="2"/>
        <v>18668.184000000001</v>
      </c>
      <c r="P29" s="70">
        <f t="shared" si="3"/>
        <v>22028.457119999999</v>
      </c>
      <c r="Q29" s="66"/>
    </row>
    <row r="30" spans="2:17" ht="85.5" customHeight="1" x14ac:dyDescent="0.25">
      <c r="B30" s="62">
        <f t="shared" si="0"/>
        <v>24</v>
      </c>
      <c r="C30" s="63" t="s">
        <v>49</v>
      </c>
      <c r="D30" s="66" t="s">
        <v>109</v>
      </c>
      <c r="E30" s="64" t="s">
        <v>50</v>
      </c>
      <c r="F30" s="65"/>
      <c r="G30" s="66" t="s">
        <v>190</v>
      </c>
      <c r="H30" s="67" t="s">
        <v>48</v>
      </c>
      <c r="I30" s="68">
        <v>0</v>
      </c>
      <c r="J30" s="68">
        <v>0.4</v>
      </c>
      <c r="K30" s="68">
        <v>0</v>
      </c>
      <c r="L30" s="68">
        <v>0</v>
      </c>
      <c r="M30" s="68">
        <f t="shared" si="1"/>
        <v>0.4</v>
      </c>
      <c r="N30" s="69">
        <v>52979.11</v>
      </c>
      <c r="O30" s="69">
        <f t="shared" si="2"/>
        <v>21191.644</v>
      </c>
      <c r="P30" s="70">
        <f t="shared" si="3"/>
        <v>25006.139919999998</v>
      </c>
      <c r="Q30" s="66"/>
    </row>
    <row r="31" spans="2:17" s="11" customFormat="1" ht="85.5" customHeight="1" x14ac:dyDescent="0.25">
      <c r="B31" s="62">
        <f t="shared" si="0"/>
        <v>25</v>
      </c>
      <c r="C31" s="63" t="s">
        <v>165</v>
      </c>
      <c r="D31" s="66" t="s">
        <v>166</v>
      </c>
      <c r="E31" s="64" t="s">
        <v>164</v>
      </c>
      <c r="F31" s="65"/>
      <c r="G31" s="66" t="s">
        <v>190</v>
      </c>
      <c r="H31" s="67" t="s">
        <v>48</v>
      </c>
      <c r="I31" s="68">
        <v>0</v>
      </c>
      <c r="J31" s="68">
        <v>0</v>
      </c>
      <c r="K31" s="68">
        <v>0.1</v>
      </c>
      <c r="L31" s="68">
        <v>0</v>
      </c>
      <c r="M31" s="68">
        <v>0.4</v>
      </c>
      <c r="N31" s="69">
        <v>65278.8</v>
      </c>
      <c r="O31" s="69">
        <f t="shared" si="2"/>
        <v>26111.520000000004</v>
      </c>
      <c r="P31" s="70">
        <f t="shared" si="3"/>
        <v>30811.593600000004</v>
      </c>
      <c r="Q31" s="66"/>
    </row>
    <row r="32" spans="2:17" s="11" customFormat="1" ht="85.5" customHeight="1" x14ac:dyDescent="0.25">
      <c r="B32" s="62">
        <f t="shared" si="0"/>
        <v>26</v>
      </c>
      <c r="C32" s="63" t="s">
        <v>167</v>
      </c>
      <c r="D32" s="66" t="s">
        <v>169</v>
      </c>
      <c r="E32" s="64" t="s">
        <v>168</v>
      </c>
      <c r="F32" s="65"/>
      <c r="G32" s="66" t="s">
        <v>190</v>
      </c>
      <c r="H32" s="67" t="s">
        <v>48</v>
      </c>
      <c r="I32" s="68">
        <v>0</v>
      </c>
      <c r="J32" s="68">
        <v>0</v>
      </c>
      <c r="K32" s="68">
        <v>0.1</v>
      </c>
      <c r="L32" s="68">
        <v>0</v>
      </c>
      <c r="M32" s="68">
        <v>0.4</v>
      </c>
      <c r="N32" s="69">
        <v>80553</v>
      </c>
      <c r="O32" s="69">
        <f t="shared" si="2"/>
        <v>32221.200000000001</v>
      </c>
      <c r="P32" s="70">
        <f t="shared" si="3"/>
        <v>38021.015999999996</v>
      </c>
      <c r="Q32" s="66"/>
    </row>
    <row r="33" spans="2:18" s="11" customFormat="1" ht="85.5" customHeight="1" x14ac:dyDescent="0.25">
      <c r="B33" s="62">
        <f t="shared" si="0"/>
        <v>27</v>
      </c>
      <c r="C33" s="63" t="s">
        <v>172</v>
      </c>
      <c r="D33" s="66" t="s">
        <v>171</v>
      </c>
      <c r="E33" s="64" t="s">
        <v>170</v>
      </c>
      <c r="F33" s="65"/>
      <c r="G33" s="66" t="s">
        <v>190</v>
      </c>
      <c r="H33" s="67" t="s">
        <v>48</v>
      </c>
      <c r="I33" s="68">
        <v>0</v>
      </c>
      <c r="J33" s="68">
        <v>0</v>
      </c>
      <c r="K33" s="68">
        <v>0.1</v>
      </c>
      <c r="L33" s="68">
        <v>0</v>
      </c>
      <c r="M33" s="68">
        <v>0.4</v>
      </c>
      <c r="N33" s="69">
        <v>88578.18</v>
      </c>
      <c r="O33" s="69">
        <f t="shared" si="2"/>
        <v>35431.271999999997</v>
      </c>
      <c r="P33" s="70">
        <f t="shared" si="3"/>
        <v>41808.900959999992</v>
      </c>
      <c r="Q33" s="66"/>
    </row>
    <row r="34" spans="2:18" s="11" customFormat="1" ht="85.5" customHeight="1" x14ac:dyDescent="0.25">
      <c r="B34" s="62">
        <f t="shared" si="0"/>
        <v>28</v>
      </c>
      <c r="C34" s="63" t="s">
        <v>174</v>
      </c>
      <c r="D34" s="66" t="s">
        <v>175</v>
      </c>
      <c r="E34" s="64" t="s">
        <v>173</v>
      </c>
      <c r="F34" s="65"/>
      <c r="G34" s="66" t="s">
        <v>190</v>
      </c>
      <c r="H34" s="67" t="s">
        <v>48</v>
      </c>
      <c r="I34" s="68">
        <v>0</v>
      </c>
      <c r="J34" s="68">
        <v>0</v>
      </c>
      <c r="K34" s="68">
        <v>0.1</v>
      </c>
      <c r="L34" s="68">
        <v>0</v>
      </c>
      <c r="M34" s="68">
        <v>0.3</v>
      </c>
      <c r="N34" s="69">
        <v>104064.07</v>
      </c>
      <c r="O34" s="69">
        <f t="shared" si="2"/>
        <v>31219.221000000001</v>
      </c>
      <c r="P34" s="70">
        <f t="shared" si="3"/>
        <v>36838.680780000002</v>
      </c>
      <c r="Q34" s="66"/>
    </row>
    <row r="35" spans="2:18" ht="90" x14ac:dyDescent="0.25">
      <c r="B35" s="62">
        <f t="shared" si="0"/>
        <v>29</v>
      </c>
      <c r="C35" s="63" t="s">
        <v>78</v>
      </c>
      <c r="D35" s="66" t="s">
        <v>142</v>
      </c>
      <c r="E35" s="64" t="s">
        <v>122</v>
      </c>
      <c r="F35" s="65"/>
      <c r="G35" s="66" t="s">
        <v>190</v>
      </c>
      <c r="H35" s="67" t="s">
        <v>48</v>
      </c>
      <c r="I35" s="68">
        <v>0</v>
      </c>
      <c r="J35" s="68">
        <v>0.9</v>
      </c>
      <c r="K35" s="68">
        <v>0</v>
      </c>
      <c r="L35" s="68">
        <v>0</v>
      </c>
      <c r="M35" s="68">
        <f t="shared" si="1"/>
        <v>0.9</v>
      </c>
      <c r="N35" s="69">
        <v>44457.46</v>
      </c>
      <c r="O35" s="69">
        <f t="shared" si="2"/>
        <v>40011.714</v>
      </c>
      <c r="P35" s="70">
        <f t="shared" si="3"/>
        <v>47213.822519999994</v>
      </c>
      <c r="Q35" s="66" t="s">
        <v>80</v>
      </c>
    </row>
    <row r="36" spans="2:18" ht="75" x14ac:dyDescent="0.25">
      <c r="B36" s="62">
        <f t="shared" si="0"/>
        <v>30</v>
      </c>
      <c r="C36" s="63" t="s">
        <v>81</v>
      </c>
      <c r="D36" s="66" t="s">
        <v>118</v>
      </c>
      <c r="E36" s="64" t="s">
        <v>82</v>
      </c>
      <c r="F36" s="65"/>
      <c r="G36" s="66" t="s">
        <v>190</v>
      </c>
      <c r="H36" s="67" t="s">
        <v>48</v>
      </c>
      <c r="I36" s="68">
        <v>0</v>
      </c>
      <c r="J36" s="68">
        <v>1</v>
      </c>
      <c r="K36" s="68">
        <v>0</v>
      </c>
      <c r="L36" s="68">
        <v>0</v>
      </c>
      <c r="M36" s="68">
        <f t="shared" si="1"/>
        <v>1</v>
      </c>
      <c r="N36" s="69">
        <v>76401.55</v>
      </c>
      <c r="O36" s="69">
        <f t="shared" si="2"/>
        <v>76401.55</v>
      </c>
      <c r="P36" s="70">
        <f t="shared" si="3"/>
        <v>90153.828999999998</v>
      </c>
      <c r="Q36" s="66"/>
    </row>
    <row r="37" spans="2:18" ht="75" x14ac:dyDescent="0.25">
      <c r="B37" s="62">
        <f t="shared" si="0"/>
        <v>31</v>
      </c>
      <c r="C37" s="63" t="s">
        <v>72</v>
      </c>
      <c r="D37" s="66" t="s">
        <v>142</v>
      </c>
      <c r="E37" s="64" t="s">
        <v>120</v>
      </c>
      <c r="F37" s="65"/>
      <c r="G37" s="66" t="s">
        <v>190</v>
      </c>
      <c r="H37" s="67" t="s">
        <v>48</v>
      </c>
      <c r="I37" s="68">
        <v>1</v>
      </c>
      <c r="J37" s="68">
        <v>0</v>
      </c>
      <c r="K37" s="68">
        <v>0</v>
      </c>
      <c r="L37" s="68">
        <v>0</v>
      </c>
      <c r="M37" s="68">
        <f t="shared" si="1"/>
        <v>1</v>
      </c>
      <c r="N37" s="69">
        <v>50269.27</v>
      </c>
      <c r="O37" s="69">
        <f t="shared" si="2"/>
        <v>50269.27</v>
      </c>
      <c r="P37" s="70">
        <f t="shared" si="3"/>
        <v>59317.73859999999</v>
      </c>
      <c r="Q37" s="66"/>
    </row>
    <row r="38" spans="2:18" s="11" customFormat="1" ht="75" x14ac:dyDescent="0.25">
      <c r="B38" s="62">
        <f t="shared" si="0"/>
        <v>32</v>
      </c>
      <c r="C38" s="72" t="s">
        <v>184</v>
      </c>
      <c r="D38" s="66" t="s">
        <v>177</v>
      </c>
      <c r="E38" s="64" t="s">
        <v>176</v>
      </c>
      <c r="F38" s="65"/>
      <c r="G38" s="66" t="s">
        <v>190</v>
      </c>
      <c r="H38" s="67" t="s">
        <v>48</v>
      </c>
      <c r="I38" s="68">
        <v>0</v>
      </c>
      <c r="J38" s="68">
        <v>0</v>
      </c>
      <c r="K38" s="68">
        <v>0.1</v>
      </c>
      <c r="L38" s="68">
        <v>0</v>
      </c>
      <c r="M38" s="68">
        <v>0.4</v>
      </c>
      <c r="N38" s="69">
        <v>48920.68</v>
      </c>
      <c r="O38" s="69">
        <f t="shared" si="2"/>
        <v>19568.272000000001</v>
      </c>
      <c r="P38" s="70">
        <f t="shared" si="3"/>
        <v>23090.560959999999</v>
      </c>
      <c r="Q38" s="66"/>
    </row>
    <row r="39" spans="2:18" ht="75" x14ac:dyDescent="0.25">
      <c r="B39" s="62">
        <f t="shared" si="0"/>
        <v>33</v>
      </c>
      <c r="C39" s="63" t="s">
        <v>74</v>
      </c>
      <c r="D39" s="66" t="s">
        <v>141</v>
      </c>
      <c r="E39" s="64" t="s">
        <v>123</v>
      </c>
      <c r="F39" s="65"/>
      <c r="G39" s="66" t="s">
        <v>190</v>
      </c>
      <c r="H39" s="67" t="s">
        <v>48</v>
      </c>
      <c r="I39" s="68">
        <v>1</v>
      </c>
      <c r="J39" s="68">
        <v>0.4</v>
      </c>
      <c r="K39" s="68">
        <v>1</v>
      </c>
      <c r="L39" s="68">
        <v>0</v>
      </c>
      <c r="M39" s="68">
        <f t="shared" si="1"/>
        <v>2.4</v>
      </c>
      <c r="N39" s="69">
        <v>61350.85</v>
      </c>
      <c r="O39" s="69">
        <f t="shared" si="2"/>
        <v>147242.03999999998</v>
      </c>
      <c r="P39" s="70">
        <f t="shared" si="3"/>
        <v>173745.60719999997</v>
      </c>
      <c r="Q39" s="66"/>
    </row>
    <row r="40" spans="2:18" ht="75" x14ac:dyDescent="0.25">
      <c r="B40" s="62">
        <f t="shared" si="0"/>
        <v>34</v>
      </c>
      <c r="C40" s="63" t="s">
        <v>76</v>
      </c>
      <c r="D40" s="66" t="s">
        <v>121</v>
      </c>
      <c r="E40" s="64" t="s">
        <v>124</v>
      </c>
      <c r="F40" s="65"/>
      <c r="G40" s="66" t="s">
        <v>190</v>
      </c>
      <c r="H40" s="67" t="s">
        <v>48</v>
      </c>
      <c r="I40" s="68">
        <v>0.5</v>
      </c>
      <c r="J40" s="68">
        <v>0.4</v>
      </c>
      <c r="K40" s="68">
        <v>0</v>
      </c>
      <c r="L40" s="68">
        <v>0</v>
      </c>
      <c r="M40" s="68">
        <f t="shared" si="1"/>
        <v>0.9</v>
      </c>
      <c r="N40" s="69">
        <v>99466.4</v>
      </c>
      <c r="O40" s="69">
        <f t="shared" si="2"/>
        <v>89519.76</v>
      </c>
      <c r="P40" s="70">
        <f t="shared" si="3"/>
        <v>105633.31679999999</v>
      </c>
      <c r="Q40" s="66"/>
    </row>
    <row r="41" spans="2:18" ht="75" x14ac:dyDescent="0.25">
      <c r="B41" s="62">
        <f t="shared" si="0"/>
        <v>35</v>
      </c>
      <c r="C41" s="63" t="s">
        <v>83</v>
      </c>
      <c r="D41" s="66" t="s">
        <v>125</v>
      </c>
      <c r="E41" s="64" t="s">
        <v>84</v>
      </c>
      <c r="F41" s="65"/>
      <c r="G41" s="66" t="s">
        <v>190</v>
      </c>
      <c r="H41" s="67" t="s">
        <v>48</v>
      </c>
      <c r="I41" s="68">
        <v>0.5</v>
      </c>
      <c r="J41" s="68">
        <v>0</v>
      </c>
      <c r="K41" s="68">
        <v>0</v>
      </c>
      <c r="L41" s="68">
        <v>0</v>
      </c>
      <c r="M41" s="68">
        <f t="shared" si="1"/>
        <v>0.5</v>
      </c>
      <c r="N41" s="69">
        <v>122651.7</v>
      </c>
      <c r="O41" s="69">
        <f t="shared" si="2"/>
        <v>61325.85</v>
      </c>
      <c r="P41" s="70">
        <f t="shared" si="3"/>
        <v>72364.502999999997</v>
      </c>
      <c r="Q41" s="66"/>
    </row>
    <row r="42" spans="2:18" ht="75" x14ac:dyDescent="0.25">
      <c r="B42" s="62">
        <f t="shared" si="0"/>
        <v>36</v>
      </c>
      <c r="C42" s="63" t="s">
        <v>89</v>
      </c>
      <c r="D42" s="66" t="s">
        <v>187</v>
      </c>
      <c r="E42" s="64" t="s">
        <v>143</v>
      </c>
      <c r="F42" s="65"/>
      <c r="G42" s="66" t="s">
        <v>190</v>
      </c>
      <c r="H42" s="67" t="s">
        <v>48</v>
      </c>
      <c r="I42" s="68">
        <v>0.5</v>
      </c>
      <c r="J42" s="68">
        <v>0</v>
      </c>
      <c r="K42" s="68">
        <v>0</v>
      </c>
      <c r="L42" s="68">
        <v>0</v>
      </c>
      <c r="M42" s="68">
        <f t="shared" si="1"/>
        <v>0.5</v>
      </c>
      <c r="N42" s="69">
        <v>31691.05</v>
      </c>
      <c r="O42" s="69">
        <f t="shared" si="2"/>
        <v>15845.525</v>
      </c>
      <c r="P42" s="70">
        <f t="shared" si="3"/>
        <v>18697.719499999999</v>
      </c>
      <c r="Q42" s="66"/>
    </row>
    <row r="43" spans="2:18" ht="75" x14ac:dyDescent="0.25">
      <c r="B43" s="62">
        <f t="shared" si="0"/>
        <v>37</v>
      </c>
      <c r="C43" s="63" t="s">
        <v>54</v>
      </c>
      <c r="D43" s="66" t="s">
        <v>188</v>
      </c>
      <c r="E43" s="64" t="s">
        <v>137</v>
      </c>
      <c r="F43" s="65"/>
      <c r="G43" s="66" t="s">
        <v>190</v>
      </c>
      <c r="H43" s="67" t="s">
        <v>48</v>
      </c>
      <c r="I43" s="68">
        <v>0</v>
      </c>
      <c r="J43" s="68">
        <v>0.1</v>
      </c>
      <c r="K43" s="68">
        <v>0</v>
      </c>
      <c r="L43" s="68">
        <v>0</v>
      </c>
      <c r="M43" s="68">
        <v>0.4</v>
      </c>
      <c r="N43" s="69">
        <v>34586.800000000003</v>
      </c>
      <c r="O43" s="69">
        <f t="shared" si="2"/>
        <v>13834.720000000001</v>
      </c>
      <c r="P43" s="70">
        <f t="shared" si="3"/>
        <v>16324.9696</v>
      </c>
      <c r="Q43" s="66"/>
    </row>
    <row r="44" spans="2:18" s="11" customFormat="1" ht="75" x14ac:dyDescent="0.25">
      <c r="B44" s="62">
        <f t="shared" si="0"/>
        <v>38</v>
      </c>
      <c r="C44" s="63" t="s">
        <v>178</v>
      </c>
      <c r="D44" s="66" t="s">
        <v>179</v>
      </c>
      <c r="E44" s="64" t="s">
        <v>150</v>
      </c>
      <c r="F44" s="65"/>
      <c r="G44" s="66" t="s">
        <v>190</v>
      </c>
      <c r="H44" s="67" t="s">
        <v>48</v>
      </c>
      <c r="I44" s="68">
        <v>0</v>
      </c>
      <c r="J44" s="68">
        <v>0</v>
      </c>
      <c r="K44" s="68">
        <v>0.1</v>
      </c>
      <c r="L44" s="68">
        <v>0</v>
      </c>
      <c r="M44" s="68">
        <v>0.4</v>
      </c>
      <c r="N44" s="69">
        <v>48577.98</v>
      </c>
      <c r="O44" s="69">
        <f t="shared" si="2"/>
        <v>19431.192000000003</v>
      </c>
      <c r="P44" s="70">
        <f t="shared" si="3"/>
        <v>22928.806560000001</v>
      </c>
      <c r="Q44" s="66"/>
    </row>
    <row r="45" spans="2:18" s="11" customFormat="1" ht="75" x14ac:dyDescent="0.25">
      <c r="B45" s="62">
        <f t="shared" si="0"/>
        <v>39</v>
      </c>
      <c r="C45" s="63" t="s">
        <v>180</v>
      </c>
      <c r="D45" s="66" t="s">
        <v>181</v>
      </c>
      <c r="E45" s="64" t="s">
        <v>151</v>
      </c>
      <c r="F45" s="65"/>
      <c r="G45" s="66" t="s">
        <v>190</v>
      </c>
      <c r="H45" s="67" t="s">
        <v>48</v>
      </c>
      <c r="I45" s="68">
        <v>0</v>
      </c>
      <c r="J45" s="68">
        <v>0</v>
      </c>
      <c r="K45" s="68">
        <v>0.1</v>
      </c>
      <c r="L45" s="68">
        <v>0</v>
      </c>
      <c r="M45" s="68">
        <v>0.4</v>
      </c>
      <c r="N45" s="69">
        <v>65288.54</v>
      </c>
      <c r="O45" s="69">
        <f t="shared" si="2"/>
        <v>26115.416000000001</v>
      </c>
      <c r="P45" s="70">
        <f t="shared" si="3"/>
        <v>30816.190879999998</v>
      </c>
      <c r="Q45" s="66"/>
    </row>
    <row r="46" spans="2:18" ht="75" x14ac:dyDescent="0.25">
      <c r="B46" s="62">
        <f t="shared" si="0"/>
        <v>40</v>
      </c>
      <c r="C46" s="63" t="s">
        <v>56</v>
      </c>
      <c r="D46" s="66" t="s">
        <v>182</v>
      </c>
      <c r="E46" s="64" t="s">
        <v>139</v>
      </c>
      <c r="F46" s="65"/>
      <c r="G46" s="66" t="s">
        <v>190</v>
      </c>
      <c r="H46" s="67" t="s">
        <v>48</v>
      </c>
      <c r="I46" s="68">
        <v>0</v>
      </c>
      <c r="J46" s="68">
        <v>0.3</v>
      </c>
      <c r="K46" s="68">
        <v>0</v>
      </c>
      <c r="L46" s="68">
        <v>0</v>
      </c>
      <c r="M46" s="68">
        <v>0.4</v>
      </c>
      <c r="N46" s="69">
        <v>95155.42</v>
      </c>
      <c r="O46" s="69">
        <f>N46*M46</f>
        <v>38062.167999999998</v>
      </c>
      <c r="P46" s="70">
        <f t="shared" si="3"/>
        <v>44913.358239999994</v>
      </c>
      <c r="Q46" s="66"/>
    </row>
    <row r="47" spans="2:18" x14ac:dyDescent="0.25">
      <c r="B47" s="79"/>
      <c r="C47" s="80"/>
      <c r="D47" s="80"/>
      <c r="E47" s="42"/>
      <c r="F47" s="36"/>
      <c r="G47" s="1"/>
      <c r="H47" s="79"/>
      <c r="I47" s="81"/>
      <c r="J47" s="81"/>
      <c r="K47" s="81"/>
      <c r="L47" s="81"/>
      <c r="M47" s="81"/>
      <c r="N47" s="81"/>
      <c r="O47" s="55">
        <f>SUM(O7:O46)</f>
        <v>2186197.5285</v>
      </c>
      <c r="P47" s="55">
        <f>SUM(P7:P46)</f>
        <v>2579713.0836299998</v>
      </c>
      <c r="Q47" s="79"/>
      <c r="R47" s="2"/>
    </row>
    <row r="48" spans="2:18" x14ac:dyDescent="0.25">
      <c r="B48" s="79"/>
      <c r="C48" s="80"/>
      <c r="D48" s="80"/>
      <c r="E48" s="42"/>
      <c r="F48" s="36"/>
      <c r="G48" s="1"/>
      <c r="H48" s="79"/>
      <c r="I48" s="79"/>
      <c r="J48" s="79"/>
      <c r="K48" s="79"/>
      <c r="L48" s="79"/>
      <c r="M48" s="79"/>
      <c r="N48" s="79"/>
      <c r="O48" s="79" t="s">
        <v>24</v>
      </c>
      <c r="P48" s="82">
        <f>P47-O47</f>
        <v>393515.55512999976</v>
      </c>
      <c r="Q48" s="79"/>
      <c r="R48" s="2"/>
    </row>
    <row r="49" spans="2:18" x14ac:dyDescent="0.25">
      <c r="B49" s="125" t="s">
        <v>193</v>
      </c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78"/>
    </row>
    <row r="50" spans="2:18" x14ac:dyDescent="0.25">
      <c r="B50" s="125" t="s">
        <v>3</v>
      </c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78"/>
    </row>
    <row r="51" spans="2:18" x14ac:dyDescent="0.25">
      <c r="B51" s="125" t="s">
        <v>4</v>
      </c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78"/>
    </row>
    <row r="52" spans="2:18" ht="15" customHeight="1" x14ac:dyDescent="0.25">
      <c r="B52" s="125" t="s">
        <v>5</v>
      </c>
      <c r="C52" s="125"/>
      <c r="D52" s="125"/>
      <c r="E52" s="125"/>
      <c r="F52" s="130" t="s">
        <v>9</v>
      </c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2"/>
    </row>
    <row r="53" spans="2:18" x14ac:dyDescent="0.25">
      <c r="B53" s="125" t="s">
        <v>6</v>
      </c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N53" s="125"/>
      <c r="O53" s="125"/>
      <c r="P53" s="125"/>
      <c r="Q53" s="125"/>
      <c r="R53" s="78"/>
    </row>
    <row r="54" spans="2:18" x14ac:dyDescent="0.25">
      <c r="B54" s="125" t="s">
        <v>30</v>
      </c>
      <c r="C54" s="125"/>
      <c r="D54" s="125"/>
      <c r="E54" s="125"/>
      <c r="F54" s="125" t="s">
        <v>196</v>
      </c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78"/>
    </row>
    <row r="55" spans="2:18" x14ac:dyDescent="0.25">
      <c r="B55" s="125" t="s">
        <v>31</v>
      </c>
      <c r="C55" s="125"/>
      <c r="D55" s="125"/>
      <c r="E55" s="125"/>
      <c r="F55" s="125" t="s">
        <v>32</v>
      </c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78"/>
    </row>
    <row r="56" spans="2:18" ht="18.75" customHeight="1" x14ac:dyDescent="0.25">
      <c r="B56" s="125" t="s">
        <v>7</v>
      </c>
      <c r="C56" s="125"/>
      <c r="D56" s="125"/>
      <c r="E56" s="125"/>
      <c r="F56" s="109" t="s">
        <v>194</v>
      </c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21"/>
      <c r="R56" s="78"/>
    </row>
    <row r="57" spans="2:18" x14ac:dyDescent="0.25">
      <c r="B57" s="125" t="s">
        <v>8</v>
      </c>
      <c r="C57" s="125"/>
      <c r="D57" s="125"/>
      <c r="E57" s="125"/>
      <c r="F57" s="109" t="s">
        <v>195</v>
      </c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21"/>
      <c r="R57" s="78"/>
    </row>
    <row r="58" spans="2:18" x14ac:dyDescent="0.25">
      <c r="B58" s="23"/>
      <c r="C58" s="41"/>
      <c r="D58" s="41"/>
      <c r="E58" s="41"/>
      <c r="F58" s="41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</row>
    <row r="59" spans="2:18" x14ac:dyDescent="0.25">
      <c r="B59" s="11"/>
      <c r="C59" s="37"/>
      <c r="D59" s="37"/>
      <c r="E59" s="43"/>
      <c r="F59" s="37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2:18" x14ac:dyDescent="0.25">
      <c r="B60" s="11"/>
      <c r="C60" s="37"/>
      <c r="D60" s="37"/>
      <c r="E60" s="43"/>
      <c r="F60" s="37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2:18" x14ac:dyDescent="0.25">
      <c r="B61" s="11"/>
      <c r="C61" s="37"/>
      <c r="D61" s="37"/>
      <c r="E61" s="43"/>
      <c r="F61" s="37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2:18" ht="18.75" x14ac:dyDescent="0.3">
      <c r="B62" s="11"/>
      <c r="C62" s="37"/>
      <c r="D62" s="83"/>
      <c r="E62" s="84" t="str">
        <f>Query2_USERN</f>
        <v>Мухамадеев Алексей Викторович</v>
      </c>
      <c r="F62" s="83" t="s">
        <v>197</v>
      </c>
      <c r="G62" s="85"/>
      <c r="H62" s="85"/>
      <c r="I62" s="85"/>
      <c r="J62" s="85" t="s">
        <v>198</v>
      </c>
      <c r="K62" s="85"/>
      <c r="L62" s="85"/>
      <c r="M62" s="85"/>
      <c r="N62" s="11"/>
      <c r="O62" s="11"/>
      <c r="P62" s="11"/>
      <c r="Q62" s="11"/>
      <c r="R62" s="11"/>
    </row>
    <row r="63" spans="2:18" x14ac:dyDescent="0.25">
      <c r="B63" s="11"/>
      <c r="C63" s="37"/>
      <c r="D63" s="37"/>
      <c r="E63" s="43" t="str">
        <f>Query2_USERT</f>
        <v>(347)221-55-87</v>
      </c>
      <c r="F63" s="3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2:18" x14ac:dyDescent="0.25">
      <c r="B64" s="11"/>
      <c r="C64" s="37"/>
      <c r="D64" s="37"/>
      <c r="E64" s="43" t="str">
        <f>Query2_USERE</f>
        <v/>
      </c>
      <c r="F64" s="3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</row>
  </sheetData>
  <mergeCells count="28">
    <mergeCell ref="O4:O5"/>
    <mergeCell ref="P4:P5"/>
    <mergeCell ref="Q4:Q5"/>
    <mergeCell ref="B2:Q2"/>
    <mergeCell ref="B4:B5"/>
    <mergeCell ref="C4:C5"/>
    <mergeCell ref="E4:E5"/>
    <mergeCell ref="F4:F5"/>
    <mergeCell ref="G4:G5"/>
    <mergeCell ref="H4:H5"/>
    <mergeCell ref="I4:M4"/>
    <mergeCell ref="N4:N5"/>
    <mergeCell ref="B51:E51"/>
    <mergeCell ref="B52:E52"/>
    <mergeCell ref="F51:Q51"/>
    <mergeCell ref="F52:Q52"/>
    <mergeCell ref="B49:Q49"/>
    <mergeCell ref="B50:Q50"/>
    <mergeCell ref="B56:E56"/>
    <mergeCell ref="B57:E57"/>
    <mergeCell ref="F57:Q57"/>
    <mergeCell ref="F56:Q56"/>
    <mergeCell ref="B53:E53"/>
    <mergeCell ref="B54:E54"/>
    <mergeCell ref="B55:E55"/>
    <mergeCell ref="F53:Q53"/>
    <mergeCell ref="F54:Q54"/>
    <mergeCell ref="F55:Q55"/>
  </mergeCells>
  <conditionalFormatting sqref="E1:E6">
    <cfRule type="duplicateValues" dxfId="19" priority="15"/>
  </conditionalFormatting>
  <conditionalFormatting sqref="E8:E9">
    <cfRule type="duplicateValues" dxfId="18" priority="14"/>
  </conditionalFormatting>
  <conditionalFormatting sqref="E7 E10:E15">
    <cfRule type="duplicateValues" dxfId="17" priority="13"/>
  </conditionalFormatting>
  <conditionalFormatting sqref="E16:E25">
    <cfRule type="duplicateValues" dxfId="16" priority="12"/>
  </conditionalFormatting>
  <conditionalFormatting sqref="E26:E30">
    <cfRule type="duplicateValues" dxfId="15" priority="11"/>
  </conditionalFormatting>
  <conditionalFormatting sqref="E35:E41">
    <cfRule type="duplicateValues" dxfId="14" priority="10"/>
  </conditionalFormatting>
  <conditionalFormatting sqref="E42:E44 E46">
    <cfRule type="duplicateValues" dxfId="13" priority="9"/>
  </conditionalFormatting>
  <conditionalFormatting sqref="E45">
    <cfRule type="duplicateValues" dxfId="12" priority="8"/>
  </conditionalFormatting>
  <conditionalFormatting sqref="E31">
    <cfRule type="duplicateValues" dxfId="11" priority="7"/>
  </conditionalFormatting>
  <conditionalFormatting sqref="E32">
    <cfRule type="duplicateValues" dxfId="10" priority="6"/>
  </conditionalFormatting>
  <conditionalFormatting sqref="E33">
    <cfRule type="duplicateValues" dxfId="9" priority="5"/>
  </conditionalFormatting>
  <conditionalFormatting sqref="E34">
    <cfRule type="duplicateValues" dxfId="8" priority="4"/>
  </conditionalFormatting>
  <conditionalFormatting sqref="E1:E46 E65:E1048576">
    <cfRule type="duplicateValues" dxfId="7" priority="3"/>
  </conditionalFormatting>
  <conditionalFormatting sqref="C1:D6 C15:C22 C39:C46 C24:C37 C65:D1048576 C7:C13">
    <cfRule type="duplicateValues" dxfId="6" priority="2"/>
  </conditionalFormatting>
  <conditionalFormatting sqref="E47:E48 E51:E64">
    <cfRule type="duplicateValues" dxfId="5" priority="1"/>
  </conditionalFormatting>
  <hyperlinks>
    <hyperlink ref="C14" r:id="rId1" tooltip="Позиция: Позиция" display="http://r12a.ks.rt.ru:8000/OA_HTML/OA.jsp?OAFunc=EGO_ITEM_OVERVIEW&amp;addBreadCrumb=N&amp;inventoryItemId=3552833&amp;organizationId=83&amp;menu=Y&amp;_ti=27547177&amp;oapc=11&amp;oas=g_aLKS9ZiYBQaLyiaSdK0A.."/>
    <hyperlink ref="C38" r:id="rId2" tooltip="Позиция: Позиция" display="http://r12a.ks.rt.ru:8000/OA_HTML/OA.jsp?OAFunc=EGO_ITEM_OVERVIEW&amp;addBreadCrumb=N&amp;inventoryItemId=1916616&amp;organizationId=83&amp;menu=Y&amp;_ti=27547177&amp;oapc=41&amp;oas=GWcLDtGM4wNAEFsF1H_F6A.."/>
    <hyperlink ref="C23" r:id="rId3" tooltip="Позиция: Позиция" display="http://r12a.ks.rt.ru:8000/OA_HTML/OA.jsp?OAFunc=EGO_ITEM_OVERVIEW&amp;addBreadCrumb=N&amp;inventoryItemId=1617600&amp;organizationId=83&amp;menu=Y&amp;_ti=479891856&amp;oapc=77&amp;oas=Ya5bO_9Rj0rWyCloq3D8Zg.."/>
  </hyperlink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tabSelected="1" topLeftCell="A376" zoomScaleNormal="100" workbookViewId="0">
      <selection activeCell="G15" sqref="G15:H400"/>
    </sheetView>
  </sheetViews>
  <sheetFormatPr defaultRowHeight="15" x14ac:dyDescent="0.25"/>
  <cols>
    <col min="1" max="1" width="6.28515625" style="88" customWidth="1"/>
    <col min="2" max="2" width="36.42578125" style="89" customWidth="1"/>
    <col min="3" max="3" width="15.42578125" customWidth="1"/>
    <col min="4" max="4" width="38" style="101" customWidth="1"/>
    <col min="5" max="5" width="7.5703125" customWidth="1"/>
    <col min="6" max="6" width="13.7109375" style="11" customWidth="1"/>
    <col min="7" max="7" width="19.5703125" style="90" customWidth="1"/>
    <col min="8" max="8" width="18.85546875" customWidth="1"/>
  </cols>
  <sheetData>
    <row r="1" spans="1:9" s="11" customFormat="1" ht="18.75" x14ac:dyDescent="0.3">
      <c r="A1" s="88"/>
      <c r="B1" s="89"/>
      <c r="D1" s="101"/>
      <c r="H1" s="174" t="s">
        <v>612</v>
      </c>
    </row>
    <row r="2" spans="1:9" s="11" customFormat="1" ht="18.75" x14ac:dyDescent="0.25">
      <c r="A2" s="131" t="s">
        <v>607</v>
      </c>
      <c r="B2" s="131"/>
      <c r="C2" s="131"/>
      <c r="D2" s="131"/>
      <c r="E2" s="131"/>
      <c r="F2" s="131"/>
      <c r="G2" s="131"/>
      <c r="H2" s="131"/>
    </row>
    <row r="3" spans="1:9" s="11" customFormat="1" ht="18.75" x14ac:dyDescent="0.25">
      <c r="A3" s="99"/>
      <c r="B3" s="99"/>
      <c r="C3" s="99"/>
      <c r="D3" s="99"/>
      <c r="E3" s="99"/>
      <c r="F3" s="99"/>
      <c r="G3" s="99"/>
      <c r="H3" s="99"/>
    </row>
    <row r="4" spans="1:9" s="11" customFormat="1" ht="15.75" x14ac:dyDescent="0.25">
      <c r="A4" s="132" t="s">
        <v>599</v>
      </c>
      <c r="B4" s="132"/>
      <c r="C4" s="132"/>
      <c r="D4" s="132"/>
      <c r="E4" s="132"/>
      <c r="F4" s="132"/>
      <c r="G4" s="132"/>
    </row>
    <row r="5" spans="1:9" s="11" customFormat="1" ht="15.75" x14ac:dyDescent="0.25">
      <c r="A5" s="100"/>
      <c r="B5" s="100"/>
      <c r="C5" s="100"/>
      <c r="D5" s="100"/>
      <c r="E5" s="100"/>
      <c r="F5" s="100"/>
      <c r="G5" s="100"/>
    </row>
    <row r="6" spans="1:9" s="12" customFormat="1" ht="37.5" customHeight="1" x14ac:dyDescent="0.25">
      <c r="A6" s="137" t="s">
        <v>610</v>
      </c>
      <c r="B6" s="137"/>
      <c r="C6" s="137"/>
      <c r="D6" s="137"/>
      <c r="E6" s="137"/>
      <c r="F6" s="137"/>
      <c r="G6" s="137"/>
      <c r="H6" s="137"/>
      <c r="I6" s="171"/>
    </row>
    <row r="7" spans="1:9" s="12" customFormat="1" ht="24" customHeight="1" x14ac:dyDescent="0.25">
      <c r="A7" s="138" t="s">
        <v>608</v>
      </c>
      <c r="B7" s="138"/>
      <c r="C7" s="138"/>
      <c r="D7" s="138"/>
      <c r="E7" s="138"/>
      <c r="F7" s="138"/>
      <c r="G7" s="138"/>
      <c r="H7" s="138"/>
      <c r="I7" s="138"/>
    </row>
    <row r="8" spans="1:9" s="12" customFormat="1" ht="36" customHeight="1" x14ac:dyDescent="0.25">
      <c r="A8" s="173" t="s">
        <v>611</v>
      </c>
      <c r="B8" s="173"/>
      <c r="C8" s="173"/>
      <c r="D8" s="173"/>
      <c r="E8" s="173"/>
      <c r="F8" s="173"/>
      <c r="G8" s="173"/>
      <c r="H8" s="173"/>
      <c r="I8" s="172"/>
    </row>
    <row r="9" spans="1:9" s="12" customFormat="1" ht="15.75" x14ac:dyDescent="0.25">
      <c r="A9" s="170" t="s">
        <v>609</v>
      </c>
      <c r="B9" s="170"/>
      <c r="C9" s="170"/>
      <c r="D9" s="170"/>
      <c r="E9" s="170"/>
      <c r="F9" s="170"/>
      <c r="G9" s="170"/>
    </row>
    <row r="10" spans="1:9" s="11" customFormat="1" ht="16.5" x14ac:dyDescent="0.25">
      <c r="A10" s="88"/>
      <c r="B10" s="89"/>
      <c r="D10" s="101"/>
      <c r="G10" s="95"/>
      <c r="H10" s="95"/>
    </row>
    <row r="11" spans="1:9" ht="15.75" thickBot="1" x14ac:dyDescent="0.3">
      <c r="C11" s="22"/>
    </row>
    <row r="12" spans="1:9" ht="30.75" customHeight="1" x14ac:dyDescent="0.25">
      <c r="A12" s="157" t="s">
        <v>0</v>
      </c>
      <c r="B12" s="158" t="s">
        <v>15</v>
      </c>
      <c r="C12" s="159" t="s">
        <v>34</v>
      </c>
      <c r="D12" s="158" t="s">
        <v>1</v>
      </c>
      <c r="E12" s="158" t="s">
        <v>14</v>
      </c>
      <c r="F12" s="159" t="s">
        <v>429</v>
      </c>
      <c r="G12" s="160" t="s">
        <v>600</v>
      </c>
      <c r="H12" s="161" t="s">
        <v>601</v>
      </c>
    </row>
    <row r="13" spans="1:9" ht="76.5" customHeight="1" x14ac:dyDescent="0.25">
      <c r="A13" s="162"/>
      <c r="B13" s="134"/>
      <c r="C13" s="133"/>
      <c r="D13" s="134"/>
      <c r="E13" s="134"/>
      <c r="F13" s="133"/>
      <c r="G13" s="135"/>
      <c r="H13" s="163"/>
    </row>
    <row r="14" spans="1:9" x14ac:dyDescent="0.25">
      <c r="A14" s="164">
        <v>1</v>
      </c>
      <c r="B14" s="98">
        <v>2</v>
      </c>
      <c r="C14" s="86">
        <v>3</v>
      </c>
      <c r="D14" s="104">
        <v>4</v>
      </c>
      <c r="E14" s="98">
        <v>5</v>
      </c>
      <c r="F14" s="86">
        <v>6</v>
      </c>
      <c r="G14" s="92">
        <v>7</v>
      </c>
      <c r="H14" s="165">
        <v>8</v>
      </c>
    </row>
    <row r="15" spans="1:9" x14ac:dyDescent="0.25">
      <c r="A15" s="166">
        <v>1</v>
      </c>
      <c r="B15" s="105" t="s">
        <v>436</v>
      </c>
      <c r="C15" s="105"/>
      <c r="D15" s="105" t="s">
        <v>436</v>
      </c>
      <c r="E15" s="4" t="s">
        <v>390</v>
      </c>
      <c r="F15" s="4" t="s">
        <v>430</v>
      </c>
      <c r="G15" s="53">
        <v>2322</v>
      </c>
      <c r="H15" s="175">
        <f>G15*1.18</f>
        <v>2739.96</v>
      </c>
    </row>
    <row r="16" spans="1:9" x14ac:dyDescent="0.25">
      <c r="A16" s="166">
        <v>2</v>
      </c>
      <c r="B16" s="105" t="s">
        <v>437</v>
      </c>
      <c r="C16" s="105"/>
      <c r="D16" s="105" t="s">
        <v>437</v>
      </c>
      <c r="E16" s="4" t="s">
        <v>390</v>
      </c>
      <c r="F16" s="4" t="s">
        <v>430</v>
      </c>
      <c r="G16" s="53">
        <v>2206.5</v>
      </c>
      <c r="H16" s="175">
        <f t="shared" ref="H16:H79" si="0">G16*1.18</f>
        <v>2603.67</v>
      </c>
    </row>
    <row r="17" spans="1:8" x14ac:dyDescent="0.25">
      <c r="A17" s="166">
        <v>3</v>
      </c>
      <c r="B17" s="97" t="s">
        <v>438</v>
      </c>
      <c r="C17" s="106"/>
      <c r="D17" s="97" t="s">
        <v>438</v>
      </c>
      <c r="E17" s="4" t="s">
        <v>390</v>
      </c>
      <c r="F17" s="4" t="s">
        <v>430</v>
      </c>
      <c r="G17" s="176">
        <v>918.5</v>
      </c>
      <c r="H17" s="175">
        <f t="shared" si="0"/>
        <v>1083.83</v>
      </c>
    </row>
    <row r="18" spans="1:8" x14ac:dyDescent="0.25">
      <c r="A18" s="166">
        <v>4</v>
      </c>
      <c r="B18" s="97" t="s">
        <v>199</v>
      </c>
      <c r="C18" s="106"/>
      <c r="D18" s="97" t="s">
        <v>199</v>
      </c>
      <c r="E18" s="4" t="s">
        <v>390</v>
      </c>
      <c r="F18" s="4" t="s">
        <v>430</v>
      </c>
      <c r="G18" s="176">
        <v>167</v>
      </c>
      <c r="H18" s="175">
        <f t="shared" si="0"/>
        <v>197.06</v>
      </c>
    </row>
    <row r="19" spans="1:8" x14ac:dyDescent="0.25">
      <c r="A19" s="166">
        <v>5</v>
      </c>
      <c r="B19" s="97" t="s">
        <v>439</v>
      </c>
      <c r="C19" s="106"/>
      <c r="D19" s="97" t="s">
        <v>439</v>
      </c>
      <c r="E19" s="4" t="s">
        <v>390</v>
      </c>
      <c r="F19" s="4" t="s">
        <v>430</v>
      </c>
      <c r="G19" s="176">
        <v>38</v>
      </c>
      <c r="H19" s="175">
        <f t="shared" si="0"/>
        <v>44.839999999999996</v>
      </c>
    </row>
    <row r="20" spans="1:8" x14ac:dyDescent="0.25">
      <c r="A20" s="166">
        <v>6</v>
      </c>
      <c r="B20" s="97" t="s">
        <v>440</v>
      </c>
      <c r="C20" s="106"/>
      <c r="D20" s="97" t="s">
        <v>440</v>
      </c>
      <c r="E20" s="4" t="s">
        <v>390</v>
      </c>
      <c r="F20" s="4" t="s">
        <v>430</v>
      </c>
      <c r="G20" s="176">
        <v>9.5</v>
      </c>
      <c r="H20" s="175">
        <f t="shared" si="0"/>
        <v>11.209999999999999</v>
      </c>
    </row>
    <row r="21" spans="1:8" x14ac:dyDescent="0.25">
      <c r="A21" s="166">
        <v>7</v>
      </c>
      <c r="B21" s="97" t="s">
        <v>441</v>
      </c>
      <c r="C21" s="106"/>
      <c r="D21" s="97" t="s">
        <v>441</v>
      </c>
      <c r="E21" s="4" t="s">
        <v>390</v>
      </c>
      <c r="F21" s="4" t="s">
        <v>430</v>
      </c>
      <c r="G21" s="176">
        <v>30</v>
      </c>
      <c r="H21" s="175">
        <f t="shared" si="0"/>
        <v>35.4</v>
      </c>
    </row>
    <row r="22" spans="1:8" x14ac:dyDescent="0.25">
      <c r="A22" s="166">
        <v>8</v>
      </c>
      <c r="B22" s="97" t="s">
        <v>442</v>
      </c>
      <c r="C22" s="106"/>
      <c r="D22" s="97" t="s">
        <v>442</v>
      </c>
      <c r="E22" s="4" t="s">
        <v>390</v>
      </c>
      <c r="F22" s="4" t="s">
        <v>430</v>
      </c>
      <c r="G22" s="176">
        <v>10.5</v>
      </c>
      <c r="H22" s="175">
        <f t="shared" si="0"/>
        <v>12.389999999999999</v>
      </c>
    </row>
    <row r="23" spans="1:8" x14ac:dyDescent="0.25">
      <c r="A23" s="166">
        <v>9</v>
      </c>
      <c r="B23" s="97" t="s">
        <v>443</v>
      </c>
      <c r="C23" s="106"/>
      <c r="D23" s="97" t="s">
        <v>443</v>
      </c>
      <c r="E23" s="4" t="s">
        <v>390</v>
      </c>
      <c r="F23" s="4" t="s">
        <v>430</v>
      </c>
      <c r="G23" s="176">
        <v>32.5</v>
      </c>
      <c r="H23" s="175">
        <f t="shared" si="0"/>
        <v>38.35</v>
      </c>
    </row>
    <row r="24" spans="1:8" x14ac:dyDescent="0.25">
      <c r="A24" s="166">
        <v>10</v>
      </c>
      <c r="B24" s="97" t="s">
        <v>444</v>
      </c>
      <c r="C24" s="106"/>
      <c r="D24" s="97" t="s">
        <v>444</v>
      </c>
      <c r="E24" s="4" t="s">
        <v>390</v>
      </c>
      <c r="F24" s="4" t="s">
        <v>430</v>
      </c>
      <c r="G24" s="176">
        <v>22</v>
      </c>
      <c r="H24" s="175">
        <f t="shared" si="0"/>
        <v>25.959999999999997</v>
      </c>
    </row>
    <row r="25" spans="1:8" x14ac:dyDescent="0.25">
      <c r="A25" s="166">
        <v>11</v>
      </c>
      <c r="B25" s="97" t="s">
        <v>445</v>
      </c>
      <c r="C25" s="106"/>
      <c r="D25" s="97" t="s">
        <v>445</v>
      </c>
      <c r="E25" s="4" t="s">
        <v>390</v>
      </c>
      <c r="F25" s="4" t="s">
        <v>430</v>
      </c>
      <c r="G25" s="176">
        <v>149</v>
      </c>
      <c r="H25" s="175">
        <f t="shared" si="0"/>
        <v>175.82</v>
      </c>
    </row>
    <row r="26" spans="1:8" x14ac:dyDescent="0.25">
      <c r="A26" s="166">
        <v>12</v>
      </c>
      <c r="B26" s="97" t="s">
        <v>446</v>
      </c>
      <c r="C26" s="106"/>
      <c r="D26" s="97" t="s">
        <v>446</v>
      </c>
      <c r="E26" s="4" t="s">
        <v>390</v>
      </c>
      <c r="F26" s="4" t="s">
        <v>430</v>
      </c>
      <c r="G26" s="176">
        <v>6.5</v>
      </c>
      <c r="H26" s="175">
        <f t="shared" si="0"/>
        <v>7.67</v>
      </c>
    </row>
    <row r="27" spans="1:8" x14ac:dyDescent="0.25">
      <c r="A27" s="166">
        <v>13</v>
      </c>
      <c r="B27" s="97" t="s">
        <v>447</v>
      </c>
      <c r="C27" s="106"/>
      <c r="D27" s="97" t="s">
        <v>447</v>
      </c>
      <c r="E27" s="4" t="s">
        <v>390</v>
      </c>
      <c r="F27" s="4" t="s">
        <v>430</v>
      </c>
      <c r="G27" s="176">
        <v>31.5</v>
      </c>
      <c r="H27" s="175">
        <f t="shared" si="0"/>
        <v>37.169999999999995</v>
      </c>
    </row>
    <row r="28" spans="1:8" x14ac:dyDescent="0.25">
      <c r="A28" s="166">
        <v>14</v>
      </c>
      <c r="B28" s="97" t="s">
        <v>448</v>
      </c>
      <c r="C28" s="106"/>
      <c r="D28" s="97" t="s">
        <v>448</v>
      </c>
      <c r="E28" s="4" t="s">
        <v>390</v>
      </c>
      <c r="F28" s="4" t="s">
        <v>430</v>
      </c>
      <c r="G28" s="176">
        <v>13.5</v>
      </c>
      <c r="H28" s="175">
        <f t="shared" si="0"/>
        <v>15.93</v>
      </c>
    </row>
    <row r="29" spans="1:8" x14ac:dyDescent="0.25">
      <c r="A29" s="166">
        <v>15</v>
      </c>
      <c r="B29" s="97" t="s">
        <v>449</v>
      </c>
      <c r="C29" s="106"/>
      <c r="D29" s="97" t="s">
        <v>449</v>
      </c>
      <c r="E29" s="4" t="s">
        <v>390</v>
      </c>
      <c r="F29" s="4" t="s">
        <v>430</v>
      </c>
      <c r="G29" s="176">
        <v>11.5</v>
      </c>
      <c r="H29" s="175">
        <f t="shared" si="0"/>
        <v>13.569999999999999</v>
      </c>
    </row>
    <row r="30" spans="1:8" x14ac:dyDescent="0.25">
      <c r="A30" s="166">
        <v>16</v>
      </c>
      <c r="B30" s="97" t="s">
        <v>450</v>
      </c>
      <c r="C30" s="106"/>
      <c r="D30" s="97" t="s">
        <v>450</v>
      </c>
      <c r="E30" s="4" t="s">
        <v>390</v>
      </c>
      <c r="F30" s="4" t="s">
        <v>430</v>
      </c>
      <c r="G30" s="176">
        <v>97</v>
      </c>
      <c r="H30" s="175">
        <f t="shared" si="0"/>
        <v>114.46</v>
      </c>
    </row>
    <row r="31" spans="1:8" x14ac:dyDescent="0.25">
      <c r="A31" s="166">
        <v>17</v>
      </c>
      <c r="B31" s="97" t="s">
        <v>451</v>
      </c>
      <c r="C31" s="106"/>
      <c r="D31" s="97" t="s">
        <v>451</v>
      </c>
      <c r="E31" s="4" t="s">
        <v>390</v>
      </c>
      <c r="F31" s="4" t="s">
        <v>430</v>
      </c>
      <c r="G31" s="176">
        <v>103</v>
      </c>
      <c r="H31" s="175">
        <f t="shared" si="0"/>
        <v>121.53999999999999</v>
      </c>
    </row>
    <row r="32" spans="1:8" x14ac:dyDescent="0.25">
      <c r="A32" s="166">
        <v>18</v>
      </c>
      <c r="B32" s="97" t="s">
        <v>452</v>
      </c>
      <c r="C32" s="106"/>
      <c r="D32" s="97" t="s">
        <v>452</v>
      </c>
      <c r="E32" s="4" t="s">
        <v>390</v>
      </c>
      <c r="F32" s="4" t="s">
        <v>430</v>
      </c>
      <c r="G32" s="176">
        <v>352.5</v>
      </c>
      <c r="H32" s="175">
        <f t="shared" si="0"/>
        <v>415.95</v>
      </c>
    </row>
    <row r="33" spans="1:8" ht="30" x14ac:dyDescent="0.25">
      <c r="A33" s="166">
        <v>19</v>
      </c>
      <c r="B33" s="97" t="s">
        <v>453</v>
      </c>
      <c r="C33" s="106"/>
      <c r="D33" s="97" t="s">
        <v>453</v>
      </c>
      <c r="E33" s="4" t="s">
        <v>390</v>
      </c>
      <c r="F33" s="4" t="s">
        <v>430</v>
      </c>
      <c r="G33" s="176">
        <v>38.5</v>
      </c>
      <c r="H33" s="175">
        <f t="shared" si="0"/>
        <v>45.43</v>
      </c>
    </row>
    <row r="34" spans="1:8" x14ac:dyDescent="0.25">
      <c r="A34" s="166">
        <v>20</v>
      </c>
      <c r="B34" s="97" t="s">
        <v>454</v>
      </c>
      <c r="C34" s="106"/>
      <c r="D34" s="97" t="s">
        <v>454</v>
      </c>
      <c r="E34" s="4" t="s">
        <v>390</v>
      </c>
      <c r="F34" s="4" t="s">
        <v>430</v>
      </c>
      <c r="G34" s="176">
        <v>32.5</v>
      </c>
      <c r="H34" s="175">
        <f t="shared" si="0"/>
        <v>38.35</v>
      </c>
    </row>
    <row r="35" spans="1:8" x14ac:dyDescent="0.25">
      <c r="A35" s="166">
        <v>21</v>
      </c>
      <c r="B35" s="97" t="s">
        <v>455</v>
      </c>
      <c r="C35" s="106"/>
      <c r="D35" s="97" t="s">
        <v>455</v>
      </c>
      <c r="E35" s="4" t="s">
        <v>390</v>
      </c>
      <c r="F35" s="4" t="s">
        <v>430</v>
      </c>
      <c r="G35" s="176">
        <v>375</v>
      </c>
      <c r="H35" s="175">
        <f t="shared" si="0"/>
        <v>442.5</v>
      </c>
    </row>
    <row r="36" spans="1:8" x14ac:dyDescent="0.25">
      <c r="A36" s="166">
        <v>22</v>
      </c>
      <c r="B36" s="97" t="s">
        <v>456</v>
      </c>
      <c r="C36" s="106"/>
      <c r="D36" s="97" t="s">
        <v>456</v>
      </c>
      <c r="E36" s="4" t="s">
        <v>390</v>
      </c>
      <c r="F36" s="4" t="s">
        <v>430</v>
      </c>
      <c r="G36" s="176">
        <v>671.22</v>
      </c>
      <c r="H36" s="175">
        <f t="shared" si="0"/>
        <v>792.03959999999995</v>
      </c>
    </row>
    <row r="37" spans="1:8" x14ac:dyDescent="0.25">
      <c r="A37" s="166">
        <v>23</v>
      </c>
      <c r="B37" s="97" t="s">
        <v>457</v>
      </c>
      <c r="C37" s="106"/>
      <c r="D37" s="97" t="s">
        <v>457</v>
      </c>
      <c r="E37" s="4" t="s">
        <v>390</v>
      </c>
      <c r="F37" s="4" t="s">
        <v>430</v>
      </c>
      <c r="G37" s="176">
        <v>252.5</v>
      </c>
      <c r="H37" s="175">
        <f t="shared" si="0"/>
        <v>297.95</v>
      </c>
    </row>
    <row r="38" spans="1:8" x14ac:dyDescent="0.25">
      <c r="A38" s="166">
        <v>24</v>
      </c>
      <c r="B38" s="97" t="s">
        <v>458</v>
      </c>
      <c r="C38" s="106"/>
      <c r="D38" s="97" t="s">
        <v>458</v>
      </c>
      <c r="E38" s="4" t="s">
        <v>390</v>
      </c>
      <c r="F38" s="4" t="s">
        <v>430</v>
      </c>
      <c r="G38" s="176">
        <v>979.5</v>
      </c>
      <c r="H38" s="175">
        <f t="shared" si="0"/>
        <v>1155.81</v>
      </c>
    </row>
    <row r="39" spans="1:8" x14ac:dyDescent="0.25">
      <c r="A39" s="166">
        <v>25</v>
      </c>
      <c r="B39" s="97" t="s">
        <v>459</v>
      </c>
      <c r="C39" s="106"/>
      <c r="D39" s="97" t="s">
        <v>459</v>
      </c>
      <c r="E39" s="4" t="s">
        <v>390</v>
      </c>
      <c r="F39" s="4" t="s">
        <v>430</v>
      </c>
      <c r="G39" s="176">
        <v>17.5</v>
      </c>
      <c r="H39" s="175">
        <f t="shared" si="0"/>
        <v>20.65</v>
      </c>
    </row>
    <row r="40" spans="1:8" x14ac:dyDescent="0.25">
      <c r="A40" s="166">
        <v>26</v>
      </c>
      <c r="B40" s="97" t="s">
        <v>460</v>
      </c>
      <c r="C40" s="106"/>
      <c r="D40" s="97" t="s">
        <v>460</v>
      </c>
      <c r="E40" s="4" t="s">
        <v>390</v>
      </c>
      <c r="F40" s="4" t="s">
        <v>430</v>
      </c>
      <c r="G40" s="176">
        <v>16.350000000000001</v>
      </c>
      <c r="H40" s="175">
        <f t="shared" si="0"/>
        <v>19.292999999999999</v>
      </c>
    </row>
    <row r="41" spans="1:8" x14ac:dyDescent="0.25">
      <c r="A41" s="166">
        <v>27</v>
      </c>
      <c r="B41" s="97" t="s">
        <v>461</v>
      </c>
      <c r="C41" s="106"/>
      <c r="D41" s="97" t="s">
        <v>461</v>
      </c>
      <c r="E41" s="4" t="s">
        <v>390</v>
      </c>
      <c r="F41" s="4" t="s">
        <v>430</v>
      </c>
      <c r="G41" s="176">
        <v>19.649999999999999</v>
      </c>
      <c r="H41" s="175">
        <f t="shared" si="0"/>
        <v>23.186999999999998</v>
      </c>
    </row>
    <row r="42" spans="1:8" x14ac:dyDescent="0.25">
      <c r="A42" s="166">
        <v>28</v>
      </c>
      <c r="B42" s="97" t="s">
        <v>462</v>
      </c>
      <c r="C42" s="106"/>
      <c r="D42" s="97" t="s">
        <v>462</v>
      </c>
      <c r="E42" s="4" t="s">
        <v>390</v>
      </c>
      <c r="F42" s="4" t="s">
        <v>430</v>
      </c>
      <c r="G42" s="176">
        <v>56.25</v>
      </c>
      <c r="H42" s="175">
        <f t="shared" si="0"/>
        <v>66.375</v>
      </c>
    </row>
    <row r="43" spans="1:8" x14ac:dyDescent="0.25">
      <c r="A43" s="166">
        <v>29</v>
      </c>
      <c r="B43" s="97" t="s">
        <v>463</v>
      </c>
      <c r="C43" s="106"/>
      <c r="D43" s="97" t="s">
        <v>463</v>
      </c>
      <c r="E43" s="4" t="s">
        <v>390</v>
      </c>
      <c r="F43" s="4" t="s">
        <v>430</v>
      </c>
      <c r="G43" s="176">
        <v>89</v>
      </c>
      <c r="H43" s="175">
        <f t="shared" si="0"/>
        <v>105.02</v>
      </c>
    </row>
    <row r="44" spans="1:8" x14ac:dyDescent="0.25">
      <c r="A44" s="166">
        <v>30</v>
      </c>
      <c r="B44" s="97" t="s">
        <v>464</v>
      </c>
      <c r="C44" s="106"/>
      <c r="D44" s="97" t="s">
        <v>464</v>
      </c>
      <c r="E44" s="4" t="s">
        <v>390</v>
      </c>
      <c r="F44" s="4" t="s">
        <v>430</v>
      </c>
      <c r="G44" s="176">
        <v>171</v>
      </c>
      <c r="H44" s="175">
        <f t="shared" si="0"/>
        <v>201.78</v>
      </c>
    </row>
    <row r="45" spans="1:8" x14ac:dyDescent="0.25">
      <c r="A45" s="166">
        <v>31</v>
      </c>
      <c r="B45" s="97" t="s">
        <v>465</v>
      </c>
      <c r="C45" s="106"/>
      <c r="D45" s="97" t="s">
        <v>465</v>
      </c>
      <c r="E45" s="4" t="s">
        <v>390</v>
      </c>
      <c r="F45" s="4" t="s">
        <v>430</v>
      </c>
      <c r="G45" s="176">
        <v>713.375</v>
      </c>
      <c r="H45" s="175">
        <f t="shared" si="0"/>
        <v>841.78249999999991</v>
      </c>
    </row>
    <row r="46" spans="1:8" x14ac:dyDescent="0.25">
      <c r="A46" s="166">
        <v>32</v>
      </c>
      <c r="B46" s="97" t="s">
        <v>466</v>
      </c>
      <c r="C46" s="106"/>
      <c r="D46" s="97" t="s">
        <v>466</v>
      </c>
      <c r="E46" s="4" t="s">
        <v>390</v>
      </c>
      <c r="F46" s="4" t="s">
        <v>430</v>
      </c>
      <c r="G46" s="176">
        <v>342.5</v>
      </c>
      <c r="H46" s="175">
        <f t="shared" si="0"/>
        <v>404.15</v>
      </c>
    </row>
    <row r="47" spans="1:8" x14ac:dyDescent="0.25">
      <c r="A47" s="166">
        <v>33</v>
      </c>
      <c r="B47" s="97" t="s">
        <v>467</v>
      </c>
      <c r="C47" s="106"/>
      <c r="D47" s="97" t="s">
        <v>467</v>
      </c>
      <c r="E47" s="4" t="s">
        <v>390</v>
      </c>
      <c r="F47" s="4" t="s">
        <v>430</v>
      </c>
      <c r="G47" s="176">
        <v>32.049999999999997</v>
      </c>
      <c r="H47" s="175">
        <f t="shared" si="0"/>
        <v>37.818999999999996</v>
      </c>
    </row>
    <row r="48" spans="1:8" x14ac:dyDescent="0.25">
      <c r="A48" s="166">
        <v>34</v>
      </c>
      <c r="B48" s="97" t="s">
        <v>468</v>
      </c>
      <c r="C48" s="106"/>
      <c r="D48" s="97" t="s">
        <v>468</v>
      </c>
      <c r="E48" s="4" t="s">
        <v>390</v>
      </c>
      <c r="F48" s="4" t="s">
        <v>430</v>
      </c>
      <c r="G48" s="176">
        <v>641</v>
      </c>
      <c r="H48" s="175">
        <f t="shared" si="0"/>
        <v>756.38</v>
      </c>
    </row>
    <row r="49" spans="1:8" x14ac:dyDescent="0.25">
      <c r="A49" s="166">
        <v>35</v>
      </c>
      <c r="B49" s="97" t="s">
        <v>469</v>
      </c>
      <c r="C49" s="106"/>
      <c r="D49" s="97" t="s">
        <v>469</v>
      </c>
      <c r="E49" s="4" t="s">
        <v>390</v>
      </c>
      <c r="F49" s="4" t="s">
        <v>430</v>
      </c>
      <c r="G49" s="176">
        <v>58.5</v>
      </c>
      <c r="H49" s="175">
        <f t="shared" si="0"/>
        <v>69.03</v>
      </c>
    </row>
    <row r="50" spans="1:8" x14ac:dyDescent="0.25">
      <c r="A50" s="166">
        <v>36</v>
      </c>
      <c r="B50" s="97" t="s">
        <v>470</v>
      </c>
      <c r="C50" s="106"/>
      <c r="D50" s="97" t="s">
        <v>470</v>
      </c>
      <c r="E50" s="4" t="s">
        <v>390</v>
      </c>
      <c r="F50" s="4" t="s">
        <v>430</v>
      </c>
      <c r="G50" s="176">
        <v>67</v>
      </c>
      <c r="H50" s="175">
        <f t="shared" si="0"/>
        <v>79.06</v>
      </c>
    </row>
    <row r="51" spans="1:8" x14ac:dyDescent="0.25">
      <c r="A51" s="166">
        <v>37</v>
      </c>
      <c r="B51" s="97" t="s">
        <v>471</v>
      </c>
      <c r="C51" s="106"/>
      <c r="D51" s="97" t="s">
        <v>471</v>
      </c>
      <c r="E51" s="4" t="s">
        <v>390</v>
      </c>
      <c r="F51" s="4" t="s">
        <v>430</v>
      </c>
      <c r="G51" s="176">
        <v>330</v>
      </c>
      <c r="H51" s="175">
        <f t="shared" si="0"/>
        <v>389.4</v>
      </c>
    </row>
    <row r="52" spans="1:8" ht="30" x14ac:dyDescent="0.25">
      <c r="A52" s="166">
        <v>38</v>
      </c>
      <c r="B52" s="97" t="s">
        <v>473</v>
      </c>
      <c r="C52" s="106"/>
      <c r="D52" s="97" t="s">
        <v>472</v>
      </c>
      <c r="E52" s="4" t="s">
        <v>390</v>
      </c>
      <c r="F52" s="4" t="s">
        <v>430</v>
      </c>
      <c r="G52" s="176">
        <v>28.5</v>
      </c>
      <c r="H52" s="175">
        <f t="shared" si="0"/>
        <v>33.629999999999995</v>
      </c>
    </row>
    <row r="53" spans="1:8" ht="30" x14ac:dyDescent="0.25">
      <c r="A53" s="166">
        <v>39</v>
      </c>
      <c r="B53" s="97" t="s">
        <v>475</v>
      </c>
      <c r="C53" s="106"/>
      <c r="D53" s="97" t="s">
        <v>474</v>
      </c>
      <c r="E53" s="4" t="s">
        <v>390</v>
      </c>
      <c r="F53" s="4" t="s">
        <v>430</v>
      </c>
      <c r="G53" s="176">
        <v>24.5</v>
      </c>
      <c r="H53" s="175">
        <f t="shared" si="0"/>
        <v>28.91</v>
      </c>
    </row>
    <row r="54" spans="1:8" ht="30" x14ac:dyDescent="0.25">
      <c r="A54" s="166">
        <v>40</v>
      </c>
      <c r="B54" s="97" t="s">
        <v>476</v>
      </c>
      <c r="C54" s="106"/>
      <c r="D54" s="97" t="s">
        <v>476</v>
      </c>
      <c r="E54" s="4" t="s">
        <v>390</v>
      </c>
      <c r="F54" s="4" t="s">
        <v>430</v>
      </c>
      <c r="G54" s="176">
        <v>332.5</v>
      </c>
      <c r="H54" s="175">
        <f t="shared" si="0"/>
        <v>392.34999999999997</v>
      </c>
    </row>
    <row r="55" spans="1:8" x14ac:dyDescent="0.25">
      <c r="A55" s="166">
        <v>41</v>
      </c>
      <c r="B55" s="97" t="s">
        <v>477</v>
      </c>
      <c r="C55" s="106"/>
      <c r="D55" s="97" t="s">
        <v>477</v>
      </c>
      <c r="E55" s="4" t="s">
        <v>390</v>
      </c>
      <c r="F55" s="4" t="s">
        <v>430</v>
      </c>
      <c r="G55" s="176">
        <v>374.5</v>
      </c>
      <c r="H55" s="175">
        <f t="shared" si="0"/>
        <v>441.90999999999997</v>
      </c>
    </row>
    <row r="56" spans="1:8" ht="30" x14ac:dyDescent="0.25">
      <c r="A56" s="166">
        <v>42</v>
      </c>
      <c r="B56" s="97" t="s">
        <v>478</v>
      </c>
      <c r="C56" s="106"/>
      <c r="D56" s="97" t="s">
        <v>478</v>
      </c>
      <c r="E56" s="4" t="s">
        <v>390</v>
      </c>
      <c r="F56" s="4" t="s">
        <v>430</v>
      </c>
      <c r="G56" s="176">
        <v>30.5</v>
      </c>
      <c r="H56" s="175">
        <f t="shared" si="0"/>
        <v>35.989999999999995</v>
      </c>
    </row>
    <row r="57" spans="1:8" x14ac:dyDescent="0.25">
      <c r="A57" s="166">
        <v>43</v>
      </c>
      <c r="B57" s="97" t="s">
        <v>479</v>
      </c>
      <c r="C57" s="106"/>
      <c r="D57" s="97" t="s">
        <v>479</v>
      </c>
      <c r="E57" s="4" t="s">
        <v>390</v>
      </c>
      <c r="F57" s="4" t="s">
        <v>430</v>
      </c>
      <c r="G57" s="176">
        <v>35</v>
      </c>
      <c r="H57" s="175">
        <f t="shared" si="0"/>
        <v>41.3</v>
      </c>
    </row>
    <row r="58" spans="1:8" x14ac:dyDescent="0.25">
      <c r="A58" s="166">
        <v>44</v>
      </c>
      <c r="B58" s="97" t="s">
        <v>480</v>
      </c>
      <c r="C58" s="106"/>
      <c r="D58" s="97" t="s">
        <v>480</v>
      </c>
      <c r="E58" s="4" t="s">
        <v>390</v>
      </c>
      <c r="F58" s="4" t="s">
        <v>430</v>
      </c>
      <c r="G58" s="176">
        <v>260</v>
      </c>
      <c r="H58" s="175">
        <f t="shared" si="0"/>
        <v>306.8</v>
      </c>
    </row>
    <row r="59" spans="1:8" x14ac:dyDescent="0.25">
      <c r="A59" s="166">
        <v>45</v>
      </c>
      <c r="B59" s="97" t="s">
        <v>481</v>
      </c>
      <c r="C59" s="106"/>
      <c r="D59" s="97" t="s">
        <v>481</v>
      </c>
      <c r="E59" s="4" t="s">
        <v>390</v>
      </c>
      <c r="F59" s="4" t="s">
        <v>430</v>
      </c>
      <c r="G59" s="176">
        <v>19.649999999999999</v>
      </c>
      <c r="H59" s="175">
        <f t="shared" si="0"/>
        <v>23.186999999999998</v>
      </c>
    </row>
    <row r="60" spans="1:8" x14ac:dyDescent="0.25">
      <c r="A60" s="166">
        <v>46</v>
      </c>
      <c r="B60" s="97" t="s">
        <v>200</v>
      </c>
      <c r="C60" s="106"/>
      <c r="D60" s="97" t="s">
        <v>200</v>
      </c>
      <c r="E60" s="4" t="s">
        <v>390</v>
      </c>
      <c r="F60" s="4" t="s">
        <v>430</v>
      </c>
      <c r="G60" s="176">
        <v>54</v>
      </c>
      <c r="H60" s="175">
        <f t="shared" si="0"/>
        <v>63.72</v>
      </c>
    </row>
    <row r="61" spans="1:8" x14ac:dyDescent="0.25">
      <c r="A61" s="166">
        <v>47</v>
      </c>
      <c r="B61" s="97" t="s">
        <v>482</v>
      </c>
      <c r="C61" s="106"/>
      <c r="D61" s="97" t="s">
        <v>482</v>
      </c>
      <c r="E61" s="4" t="s">
        <v>390</v>
      </c>
      <c r="F61" s="4" t="s">
        <v>430</v>
      </c>
      <c r="G61" s="176">
        <v>420</v>
      </c>
      <c r="H61" s="175">
        <f t="shared" si="0"/>
        <v>495.59999999999997</v>
      </c>
    </row>
    <row r="62" spans="1:8" ht="30" x14ac:dyDescent="0.25">
      <c r="A62" s="166">
        <v>48</v>
      </c>
      <c r="B62" s="97" t="s">
        <v>201</v>
      </c>
      <c r="C62" s="106"/>
      <c r="D62" s="97" t="s">
        <v>201</v>
      </c>
      <c r="E62" s="4" t="s">
        <v>390</v>
      </c>
      <c r="F62" s="4" t="s">
        <v>430</v>
      </c>
      <c r="G62" s="176">
        <v>3795</v>
      </c>
      <c r="H62" s="175">
        <f t="shared" si="0"/>
        <v>4478.0999999999995</v>
      </c>
    </row>
    <row r="63" spans="1:8" x14ac:dyDescent="0.25">
      <c r="A63" s="166">
        <v>49</v>
      </c>
      <c r="B63" s="97" t="s">
        <v>202</v>
      </c>
      <c r="C63" s="106"/>
      <c r="D63" s="97" t="s">
        <v>202</v>
      </c>
      <c r="E63" s="4" t="s">
        <v>390</v>
      </c>
      <c r="F63" s="4" t="s">
        <v>430</v>
      </c>
      <c r="G63" s="176">
        <v>140</v>
      </c>
      <c r="H63" s="175">
        <f t="shared" si="0"/>
        <v>165.2</v>
      </c>
    </row>
    <row r="64" spans="1:8" x14ac:dyDescent="0.25">
      <c r="A64" s="166">
        <v>50</v>
      </c>
      <c r="B64" s="97" t="s">
        <v>203</v>
      </c>
      <c r="C64" s="106"/>
      <c r="D64" s="97" t="s">
        <v>203</v>
      </c>
      <c r="E64" s="4" t="s">
        <v>390</v>
      </c>
      <c r="F64" s="4" t="s">
        <v>430</v>
      </c>
      <c r="G64" s="176">
        <v>130</v>
      </c>
      <c r="H64" s="175">
        <f t="shared" si="0"/>
        <v>153.4</v>
      </c>
    </row>
    <row r="65" spans="1:8" x14ac:dyDescent="0.25">
      <c r="A65" s="166">
        <v>51</v>
      </c>
      <c r="B65" s="97" t="s">
        <v>204</v>
      </c>
      <c r="C65" s="106"/>
      <c r="D65" s="97" t="s">
        <v>204</v>
      </c>
      <c r="E65" s="4" t="s">
        <v>390</v>
      </c>
      <c r="F65" s="4" t="s">
        <v>430</v>
      </c>
      <c r="G65" s="176">
        <v>244</v>
      </c>
      <c r="H65" s="175">
        <f t="shared" si="0"/>
        <v>287.91999999999996</v>
      </c>
    </row>
    <row r="66" spans="1:8" ht="30" x14ac:dyDescent="0.25">
      <c r="A66" s="166">
        <v>52</v>
      </c>
      <c r="B66" s="97" t="s">
        <v>205</v>
      </c>
      <c r="C66" s="106"/>
      <c r="D66" s="97" t="s">
        <v>205</v>
      </c>
      <c r="E66" s="4" t="s">
        <v>390</v>
      </c>
      <c r="F66" s="4" t="s">
        <v>430</v>
      </c>
      <c r="G66" s="176">
        <v>61.5</v>
      </c>
      <c r="H66" s="175">
        <f t="shared" si="0"/>
        <v>72.569999999999993</v>
      </c>
    </row>
    <row r="67" spans="1:8" x14ac:dyDescent="0.25">
      <c r="A67" s="166">
        <v>53</v>
      </c>
      <c r="B67" s="97" t="s">
        <v>206</v>
      </c>
      <c r="C67" s="106"/>
      <c r="D67" s="97" t="s">
        <v>206</v>
      </c>
      <c r="E67" s="4" t="s">
        <v>390</v>
      </c>
      <c r="F67" s="4" t="s">
        <v>430</v>
      </c>
      <c r="G67" s="176">
        <v>27.5</v>
      </c>
      <c r="H67" s="175">
        <f t="shared" si="0"/>
        <v>32.449999999999996</v>
      </c>
    </row>
    <row r="68" spans="1:8" x14ac:dyDescent="0.25">
      <c r="A68" s="166">
        <v>54</v>
      </c>
      <c r="B68" s="97" t="s">
        <v>207</v>
      </c>
      <c r="C68" s="106"/>
      <c r="D68" s="97" t="s">
        <v>207</v>
      </c>
      <c r="E68" s="4" t="s">
        <v>390</v>
      </c>
      <c r="F68" s="4" t="s">
        <v>430</v>
      </c>
      <c r="G68" s="176">
        <v>42.5</v>
      </c>
      <c r="H68" s="175">
        <f t="shared" si="0"/>
        <v>50.15</v>
      </c>
    </row>
    <row r="69" spans="1:8" x14ac:dyDescent="0.25">
      <c r="A69" s="166">
        <v>55</v>
      </c>
      <c r="B69" s="97" t="s">
        <v>208</v>
      </c>
      <c r="C69" s="106"/>
      <c r="D69" s="97" t="s">
        <v>208</v>
      </c>
      <c r="E69" s="4" t="s">
        <v>390</v>
      </c>
      <c r="F69" s="4" t="s">
        <v>430</v>
      </c>
      <c r="G69" s="176">
        <v>54.5</v>
      </c>
      <c r="H69" s="175">
        <f t="shared" si="0"/>
        <v>64.31</v>
      </c>
    </row>
    <row r="70" spans="1:8" s="37" customFormat="1" x14ac:dyDescent="0.25">
      <c r="A70" s="166">
        <v>56</v>
      </c>
      <c r="B70" s="97" t="s">
        <v>209</v>
      </c>
      <c r="C70" s="106"/>
      <c r="D70" s="97" t="s">
        <v>209</v>
      </c>
      <c r="E70" s="80" t="s">
        <v>390</v>
      </c>
      <c r="F70" s="4" t="s">
        <v>430</v>
      </c>
      <c r="G70" s="176">
        <v>51.6</v>
      </c>
      <c r="H70" s="175">
        <f t="shared" si="0"/>
        <v>60.887999999999998</v>
      </c>
    </row>
    <row r="71" spans="1:8" x14ac:dyDescent="0.25">
      <c r="A71" s="166">
        <v>57</v>
      </c>
      <c r="B71" s="97" t="s">
        <v>210</v>
      </c>
      <c r="C71" s="106"/>
      <c r="D71" s="97" t="s">
        <v>210</v>
      </c>
      <c r="E71" s="4" t="s">
        <v>390</v>
      </c>
      <c r="F71" s="4" t="s">
        <v>430</v>
      </c>
      <c r="G71" s="176">
        <v>59</v>
      </c>
      <c r="H71" s="175">
        <f t="shared" si="0"/>
        <v>69.61999999999999</v>
      </c>
    </row>
    <row r="72" spans="1:8" s="31" customFormat="1" x14ac:dyDescent="0.25">
      <c r="A72" s="166">
        <v>58</v>
      </c>
      <c r="B72" s="97" t="s">
        <v>211</v>
      </c>
      <c r="C72" s="106"/>
      <c r="D72" s="97" t="s">
        <v>211</v>
      </c>
      <c r="E72" s="32" t="s">
        <v>390</v>
      </c>
      <c r="F72" s="4" t="s">
        <v>430</v>
      </c>
      <c r="G72" s="176">
        <v>44</v>
      </c>
      <c r="H72" s="175">
        <f t="shared" si="0"/>
        <v>51.919999999999995</v>
      </c>
    </row>
    <row r="73" spans="1:8" x14ac:dyDescent="0.25">
      <c r="A73" s="166">
        <v>59</v>
      </c>
      <c r="B73" s="97" t="s">
        <v>212</v>
      </c>
      <c r="C73" s="106"/>
      <c r="D73" s="97" t="s">
        <v>212</v>
      </c>
      <c r="E73" s="4" t="s">
        <v>390</v>
      </c>
      <c r="F73" s="4" t="s">
        <v>430</v>
      </c>
      <c r="G73" s="176">
        <v>16.399999999999999</v>
      </c>
      <c r="H73" s="175">
        <f t="shared" si="0"/>
        <v>19.351999999999997</v>
      </c>
    </row>
    <row r="74" spans="1:8" x14ac:dyDescent="0.25">
      <c r="A74" s="166">
        <v>60</v>
      </c>
      <c r="B74" s="97" t="s">
        <v>213</v>
      </c>
      <c r="C74" s="106"/>
      <c r="D74" s="97" t="s">
        <v>213</v>
      </c>
      <c r="E74" s="4" t="s">
        <v>390</v>
      </c>
      <c r="F74" s="4" t="s">
        <v>430</v>
      </c>
      <c r="G74" s="176">
        <v>99.85</v>
      </c>
      <c r="H74" s="175">
        <f t="shared" si="0"/>
        <v>117.82299999999999</v>
      </c>
    </row>
    <row r="75" spans="1:8" x14ac:dyDescent="0.25">
      <c r="A75" s="166">
        <v>61</v>
      </c>
      <c r="B75" s="97" t="s">
        <v>214</v>
      </c>
      <c r="C75" s="106"/>
      <c r="D75" s="97" t="s">
        <v>214</v>
      </c>
      <c r="E75" s="4" t="s">
        <v>390</v>
      </c>
      <c r="F75" s="4" t="s">
        <v>430</v>
      </c>
      <c r="G75" s="176">
        <v>254.25</v>
      </c>
      <c r="H75" s="175">
        <f t="shared" si="0"/>
        <v>300.01499999999999</v>
      </c>
    </row>
    <row r="76" spans="1:8" x14ac:dyDescent="0.25">
      <c r="A76" s="166">
        <v>62</v>
      </c>
      <c r="B76" s="97" t="s">
        <v>215</v>
      </c>
      <c r="C76" s="106"/>
      <c r="D76" s="97" t="s">
        <v>215</v>
      </c>
      <c r="E76" s="4" t="s">
        <v>390</v>
      </c>
      <c r="F76" s="4" t="s">
        <v>430</v>
      </c>
      <c r="G76" s="176">
        <v>472.4</v>
      </c>
      <c r="H76" s="175">
        <f t="shared" si="0"/>
        <v>557.4319999999999</v>
      </c>
    </row>
    <row r="77" spans="1:8" x14ac:dyDescent="0.25">
      <c r="A77" s="166">
        <v>63</v>
      </c>
      <c r="B77" s="97" t="s">
        <v>216</v>
      </c>
      <c r="C77" s="106"/>
      <c r="D77" s="97" t="s">
        <v>216</v>
      </c>
      <c r="E77" s="4" t="s">
        <v>390</v>
      </c>
      <c r="F77" s="4" t="s">
        <v>430</v>
      </c>
      <c r="G77" s="176">
        <v>70.95</v>
      </c>
      <c r="H77" s="175">
        <f t="shared" si="0"/>
        <v>83.721000000000004</v>
      </c>
    </row>
    <row r="78" spans="1:8" x14ac:dyDescent="0.25">
      <c r="A78" s="166">
        <v>64</v>
      </c>
      <c r="B78" s="97" t="s">
        <v>217</v>
      </c>
      <c r="C78" s="106"/>
      <c r="D78" s="97" t="s">
        <v>217</v>
      </c>
      <c r="E78" s="4" t="s">
        <v>390</v>
      </c>
      <c r="F78" s="4" t="s">
        <v>430</v>
      </c>
      <c r="G78" s="176">
        <v>139.55000000000001</v>
      </c>
      <c r="H78" s="175">
        <f t="shared" si="0"/>
        <v>164.66900000000001</v>
      </c>
    </row>
    <row r="79" spans="1:8" x14ac:dyDescent="0.25">
      <c r="A79" s="166">
        <v>65</v>
      </c>
      <c r="B79" s="97" t="s">
        <v>218</v>
      </c>
      <c r="C79" s="106"/>
      <c r="D79" s="97" t="s">
        <v>218</v>
      </c>
      <c r="E79" s="4" t="s">
        <v>390</v>
      </c>
      <c r="F79" s="4" t="s">
        <v>430</v>
      </c>
      <c r="G79" s="176">
        <v>9</v>
      </c>
      <c r="H79" s="175">
        <f t="shared" si="0"/>
        <v>10.62</v>
      </c>
    </row>
    <row r="80" spans="1:8" x14ac:dyDescent="0.25">
      <c r="A80" s="166">
        <v>66</v>
      </c>
      <c r="B80" s="97" t="s">
        <v>219</v>
      </c>
      <c r="C80" s="106"/>
      <c r="D80" s="97" t="s">
        <v>219</v>
      </c>
      <c r="E80" s="4" t="s">
        <v>390</v>
      </c>
      <c r="F80" s="4" t="s">
        <v>430</v>
      </c>
      <c r="G80" s="176">
        <v>45.5</v>
      </c>
      <c r="H80" s="175">
        <f t="shared" ref="H80:H143" si="1">G80*1.18</f>
        <v>53.69</v>
      </c>
    </row>
    <row r="81" spans="1:8" x14ac:dyDescent="0.25">
      <c r="A81" s="166">
        <v>67</v>
      </c>
      <c r="B81" s="97" t="s">
        <v>220</v>
      </c>
      <c r="C81" s="106"/>
      <c r="D81" s="97" t="s">
        <v>220</v>
      </c>
      <c r="E81" s="4" t="s">
        <v>390</v>
      </c>
      <c r="F81" s="4" t="s">
        <v>430</v>
      </c>
      <c r="G81" s="176">
        <v>21.75</v>
      </c>
      <c r="H81" s="175">
        <f t="shared" si="1"/>
        <v>25.664999999999999</v>
      </c>
    </row>
    <row r="82" spans="1:8" x14ac:dyDescent="0.25">
      <c r="A82" s="166">
        <v>68</v>
      </c>
      <c r="B82" s="97" t="s">
        <v>221</v>
      </c>
      <c r="C82" s="106"/>
      <c r="D82" s="97" t="s">
        <v>221</v>
      </c>
      <c r="E82" s="4" t="s">
        <v>390</v>
      </c>
      <c r="F82" s="4" t="s">
        <v>430</v>
      </c>
      <c r="G82" s="176">
        <v>648.75</v>
      </c>
      <c r="H82" s="175">
        <f t="shared" si="1"/>
        <v>765.52499999999998</v>
      </c>
    </row>
    <row r="83" spans="1:8" x14ac:dyDescent="0.25">
      <c r="A83" s="166">
        <v>69</v>
      </c>
      <c r="B83" s="97" t="s">
        <v>483</v>
      </c>
      <c r="C83" s="106"/>
      <c r="D83" s="97" t="s">
        <v>483</v>
      </c>
      <c r="E83" s="4" t="s">
        <v>390</v>
      </c>
      <c r="F83" s="4" t="s">
        <v>430</v>
      </c>
      <c r="G83" s="176">
        <v>166.5</v>
      </c>
      <c r="H83" s="175">
        <f t="shared" si="1"/>
        <v>196.47</v>
      </c>
    </row>
    <row r="84" spans="1:8" x14ac:dyDescent="0.25">
      <c r="A84" s="166">
        <v>70</v>
      </c>
      <c r="B84" s="97" t="s">
        <v>222</v>
      </c>
      <c r="C84" s="106"/>
      <c r="D84" s="97" t="s">
        <v>222</v>
      </c>
      <c r="E84" s="4" t="s">
        <v>390</v>
      </c>
      <c r="F84" s="4" t="s">
        <v>430</v>
      </c>
      <c r="G84" s="176">
        <v>343</v>
      </c>
      <c r="H84" s="175">
        <f t="shared" si="1"/>
        <v>404.73999999999995</v>
      </c>
    </row>
    <row r="85" spans="1:8" x14ac:dyDescent="0.25">
      <c r="A85" s="166">
        <v>71</v>
      </c>
      <c r="B85" s="97" t="s">
        <v>223</v>
      </c>
      <c r="C85" s="106"/>
      <c r="D85" s="97" t="s">
        <v>223</v>
      </c>
      <c r="E85" s="4" t="s">
        <v>390</v>
      </c>
      <c r="F85" s="4" t="s">
        <v>430</v>
      </c>
      <c r="G85" s="176">
        <v>5.1400000000000006</v>
      </c>
      <c r="H85" s="175">
        <f t="shared" si="1"/>
        <v>6.0651999999999999</v>
      </c>
    </row>
    <row r="86" spans="1:8" x14ac:dyDescent="0.25">
      <c r="A86" s="166">
        <v>72</v>
      </c>
      <c r="B86" s="97" t="s">
        <v>224</v>
      </c>
      <c r="C86" s="106"/>
      <c r="D86" s="97" t="s">
        <v>224</v>
      </c>
      <c r="E86" s="4" t="s">
        <v>390</v>
      </c>
      <c r="F86" s="4" t="s">
        <v>430</v>
      </c>
      <c r="G86" s="176">
        <v>5.3900000000000006</v>
      </c>
      <c r="H86" s="175">
        <f t="shared" si="1"/>
        <v>6.3602000000000007</v>
      </c>
    </row>
    <row r="87" spans="1:8" x14ac:dyDescent="0.25">
      <c r="A87" s="166">
        <v>73</v>
      </c>
      <c r="B87" s="97" t="s">
        <v>225</v>
      </c>
      <c r="C87" s="106"/>
      <c r="D87" s="97" t="s">
        <v>225</v>
      </c>
      <c r="E87" s="4" t="s">
        <v>390</v>
      </c>
      <c r="F87" s="4" t="s">
        <v>430</v>
      </c>
      <c r="G87" s="176">
        <v>10.99</v>
      </c>
      <c r="H87" s="175">
        <f t="shared" si="1"/>
        <v>12.9682</v>
      </c>
    </row>
    <row r="88" spans="1:8" x14ac:dyDescent="0.25">
      <c r="A88" s="166">
        <v>74</v>
      </c>
      <c r="B88" s="97" t="s">
        <v>226</v>
      </c>
      <c r="C88" s="106"/>
      <c r="D88" s="97" t="s">
        <v>226</v>
      </c>
      <c r="E88" s="4" t="s">
        <v>390</v>
      </c>
      <c r="F88" s="4" t="s">
        <v>430</v>
      </c>
      <c r="G88" s="176">
        <v>4.99</v>
      </c>
      <c r="H88" s="175">
        <f t="shared" si="1"/>
        <v>5.8882000000000003</v>
      </c>
    </row>
    <row r="89" spans="1:8" x14ac:dyDescent="0.25">
      <c r="A89" s="166">
        <v>75</v>
      </c>
      <c r="B89" s="97" t="s">
        <v>227</v>
      </c>
      <c r="C89" s="106"/>
      <c r="D89" s="97" t="s">
        <v>227</v>
      </c>
      <c r="E89" s="4" t="s">
        <v>390</v>
      </c>
      <c r="F89" s="4" t="s">
        <v>430</v>
      </c>
      <c r="G89" s="176">
        <v>101</v>
      </c>
      <c r="H89" s="175">
        <f t="shared" si="1"/>
        <v>119.17999999999999</v>
      </c>
    </row>
    <row r="90" spans="1:8" x14ac:dyDescent="0.25">
      <c r="A90" s="166">
        <v>76</v>
      </c>
      <c r="B90" s="97" t="s">
        <v>228</v>
      </c>
      <c r="C90" s="106"/>
      <c r="D90" s="97" t="s">
        <v>228</v>
      </c>
      <c r="E90" s="4" t="s">
        <v>390</v>
      </c>
      <c r="F90" s="4" t="s">
        <v>430</v>
      </c>
      <c r="G90" s="176">
        <v>16.55</v>
      </c>
      <c r="H90" s="175">
        <f t="shared" si="1"/>
        <v>19.529</v>
      </c>
    </row>
    <row r="91" spans="1:8" x14ac:dyDescent="0.25">
      <c r="A91" s="166">
        <v>77</v>
      </c>
      <c r="B91" s="97" t="s">
        <v>229</v>
      </c>
      <c r="C91" s="106"/>
      <c r="D91" s="97" t="s">
        <v>229</v>
      </c>
      <c r="E91" s="4" t="s">
        <v>390</v>
      </c>
      <c r="F91" s="4" t="s">
        <v>430</v>
      </c>
      <c r="G91" s="176">
        <v>8.1999999999999993</v>
      </c>
      <c r="H91" s="175">
        <f t="shared" si="1"/>
        <v>9.6759999999999984</v>
      </c>
    </row>
    <row r="92" spans="1:8" x14ac:dyDescent="0.25">
      <c r="A92" s="166">
        <v>78</v>
      </c>
      <c r="B92" s="97" t="s">
        <v>230</v>
      </c>
      <c r="C92" s="106"/>
      <c r="D92" s="97" t="s">
        <v>230</v>
      </c>
      <c r="E92" s="4" t="s">
        <v>390</v>
      </c>
      <c r="F92" s="4" t="s">
        <v>430</v>
      </c>
      <c r="G92" s="176">
        <v>99.8</v>
      </c>
      <c r="H92" s="175">
        <f t="shared" si="1"/>
        <v>117.764</v>
      </c>
    </row>
    <row r="93" spans="1:8" x14ac:dyDescent="0.25">
      <c r="A93" s="166">
        <v>79</v>
      </c>
      <c r="B93" s="97" t="s">
        <v>231</v>
      </c>
      <c r="C93" s="106"/>
      <c r="D93" s="97" t="s">
        <v>231</v>
      </c>
      <c r="E93" s="4" t="s">
        <v>390</v>
      </c>
      <c r="F93" s="4" t="s">
        <v>430</v>
      </c>
      <c r="G93" s="176">
        <v>132.5</v>
      </c>
      <c r="H93" s="175">
        <f t="shared" si="1"/>
        <v>156.35</v>
      </c>
    </row>
    <row r="94" spans="1:8" x14ac:dyDescent="0.25">
      <c r="A94" s="166">
        <v>80</v>
      </c>
      <c r="B94" s="97" t="s">
        <v>232</v>
      </c>
      <c r="C94" s="106"/>
      <c r="D94" s="97" t="s">
        <v>232</v>
      </c>
      <c r="E94" s="4" t="s">
        <v>390</v>
      </c>
      <c r="F94" s="4" t="s">
        <v>430</v>
      </c>
      <c r="G94" s="176">
        <v>91.5</v>
      </c>
      <c r="H94" s="175">
        <f t="shared" si="1"/>
        <v>107.97</v>
      </c>
    </row>
    <row r="95" spans="1:8" x14ac:dyDescent="0.25">
      <c r="A95" s="166">
        <v>81</v>
      </c>
      <c r="B95" s="97" t="s">
        <v>233</v>
      </c>
      <c r="C95" s="106"/>
      <c r="D95" s="97" t="s">
        <v>233</v>
      </c>
      <c r="E95" s="4" t="s">
        <v>390</v>
      </c>
      <c r="F95" s="4" t="s">
        <v>430</v>
      </c>
      <c r="G95" s="176">
        <v>15.1</v>
      </c>
      <c r="H95" s="175">
        <f t="shared" si="1"/>
        <v>17.817999999999998</v>
      </c>
    </row>
    <row r="96" spans="1:8" x14ac:dyDescent="0.25">
      <c r="A96" s="166">
        <v>82</v>
      </c>
      <c r="B96" s="97" t="s">
        <v>234</v>
      </c>
      <c r="C96" s="106"/>
      <c r="D96" s="97" t="s">
        <v>234</v>
      </c>
      <c r="E96" s="4" t="s">
        <v>390</v>
      </c>
      <c r="F96" s="4" t="s">
        <v>430</v>
      </c>
      <c r="G96" s="176">
        <v>316.75</v>
      </c>
      <c r="H96" s="175">
        <f t="shared" si="1"/>
        <v>373.76499999999999</v>
      </c>
    </row>
    <row r="97" spans="1:8" x14ac:dyDescent="0.25">
      <c r="A97" s="166">
        <v>83</v>
      </c>
      <c r="B97" s="97" t="s">
        <v>235</v>
      </c>
      <c r="C97" s="106"/>
      <c r="D97" s="97" t="s">
        <v>235</v>
      </c>
      <c r="E97" s="4" t="s">
        <v>390</v>
      </c>
      <c r="F97" s="4" t="s">
        <v>430</v>
      </c>
      <c r="G97" s="176">
        <v>9.35</v>
      </c>
      <c r="H97" s="175">
        <f t="shared" si="1"/>
        <v>11.032999999999999</v>
      </c>
    </row>
    <row r="98" spans="1:8" x14ac:dyDescent="0.25">
      <c r="A98" s="166">
        <v>84</v>
      </c>
      <c r="B98" s="97" t="s">
        <v>236</v>
      </c>
      <c r="C98" s="106"/>
      <c r="D98" s="97" t="s">
        <v>236</v>
      </c>
      <c r="E98" s="4" t="s">
        <v>390</v>
      </c>
      <c r="F98" s="4" t="s">
        <v>430</v>
      </c>
      <c r="G98" s="176">
        <v>5.24</v>
      </c>
      <c r="H98" s="175">
        <f t="shared" si="1"/>
        <v>6.1832000000000003</v>
      </c>
    </row>
    <row r="99" spans="1:8" x14ac:dyDescent="0.25">
      <c r="A99" s="166">
        <v>85</v>
      </c>
      <c r="B99" s="97" t="s">
        <v>237</v>
      </c>
      <c r="C99" s="106"/>
      <c r="D99" s="97" t="s">
        <v>237</v>
      </c>
      <c r="E99" s="4" t="s">
        <v>390</v>
      </c>
      <c r="F99" s="4" t="s">
        <v>430</v>
      </c>
      <c r="G99" s="176">
        <v>5</v>
      </c>
      <c r="H99" s="175">
        <f t="shared" si="1"/>
        <v>5.8999999999999995</v>
      </c>
    </row>
    <row r="100" spans="1:8" x14ac:dyDescent="0.25">
      <c r="A100" s="166">
        <v>86</v>
      </c>
      <c r="B100" s="97" t="s">
        <v>238</v>
      </c>
      <c r="C100" s="106"/>
      <c r="D100" s="97" t="s">
        <v>238</v>
      </c>
      <c r="E100" s="4" t="s">
        <v>390</v>
      </c>
      <c r="F100" s="4" t="s">
        <v>430</v>
      </c>
      <c r="G100" s="176">
        <v>112.5</v>
      </c>
      <c r="H100" s="175">
        <f t="shared" si="1"/>
        <v>132.75</v>
      </c>
    </row>
    <row r="101" spans="1:8" x14ac:dyDescent="0.25">
      <c r="A101" s="166">
        <v>87</v>
      </c>
      <c r="B101" s="97" t="s">
        <v>239</v>
      </c>
      <c r="C101" s="106"/>
      <c r="D101" s="97" t="s">
        <v>239</v>
      </c>
      <c r="E101" s="4" t="s">
        <v>390</v>
      </c>
      <c r="F101" s="4" t="s">
        <v>430</v>
      </c>
      <c r="G101" s="176">
        <v>1.1499999999999999</v>
      </c>
      <c r="H101" s="175">
        <f t="shared" si="1"/>
        <v>1.3569999999999998</v>
      </c>
    </row>
    <row r="102" spans="1:8" x14ac:dyDescent="0.25">
      <c r="A102" s="166">
        <v>88</v>
      </c>
      <c r="B102" s="97" t="s">
        <v>240</v>
      </c>
      <c r="C102" s="106"/>
      <c r="D102" s="97" t="s">
        <v>240</v>
      </c>
      <c r="E102" s="4" t="s">
        <v>390</v>
      </c>
      <c r="F102" s="4" t="s">
        <v>430</v>
      </c>
      <c r="G102" s="176">
        <v>11.95</v>
      </c>
      <c r="H102" s="175">
        <f t="shared" si="1"/>
        <v>14.100999999999999</v>
      </c>
    </row>
    <row r="103" spans="1:8" x14ac:dyDescent="0.25">
      <c r="A103" s="166">
        <v>89</v>
      </c>
      <c r="B103" s="97" t="s">
        <v>241</v>
      </c>
      <c r="C103" s="106"/>
      <c r="D103" s="97" t="s">
        <v>241</v>
      </c>
      <c r="E103" s="4" t="s">
        <v>390</v>
      </c>
      <c r="F103" s="4" t="s">
        <v>430</v>
      </c>
      <c r="G103" s="176">
        <v>2.4500000000000002</v>
      </c>
      <c r="H103" s="175">
        <f t="shared" si="1"/>
        <v>2.891</v>
      </c>
    </row>
    <row r="104" spans="1:8" x14ac:dyDescent="0.25">
      <c r="A104" s="166">
        <v>90</v>
      </c>
      <c r="B104" s="97" t="s">
        <v>242</v>
      </c>
      <c r="C104" s="106"/>
      <c r="D104" s="97" t="s">
        <v>242</v>
      </c>
      <c r="E104" s="4" t="s">
        <v>390</v>
      </c>
      <c r="F104" s="4" t="s">
        <v>430</v>
      </c>
      <c r="G104" s="176">
        <v>16.75</v>
      </c>
      <c r="H104" s="175">
        <f t="shared" si="1"/>
        <v>19.765000000000001</v>
      </c>
    </row>
    <row r="105" spans="1:8" x14ac:dyDescent="0.25">
      <c r="A105" s="166">
        <v>91</v>
      </c>
      <c r="B105" s="97" t="s">
        <v>243</v>
      </c>
      <c r="C105" s="106"/>
      <c r="D105" s="97" t="s">
        <v>243</v>
      </c>
      <c r="E105" s="4" t="s">
        <v>390</v>
      </c>
      <c r="F105" s="4" t="s">
        <v>430</v>
      </c>
      <c r="G105" s="176">
        <v>4.5</v>
      </c>
      <c r="H105" s="175">
        <f t="shared" si="1"/>
        <v>5.31</v>
      </c>
    </row>
    <row r="106" spans="1:8" x14ac:dyDescent="0.25">
      <c r="A106" s="166">
        <v>92</v>
      </c>
      <c r="B106" s="97" t="s">
        <v>484</v>
      </c>
      <c r="C106" s="106"/>
      <c r="D106" s="97" t="s">
        <v>484</v>
      </c>
      <c r="E106" s="4" t="s">
        <v>390</v>
      </c>
      <c r="F106" s="4" t="s">
        <v>430</v>
      </c>
      <c r="G106" s="176">
        <v>55.75</v>
      </c>
      <c r="H106" s="175">
        <f t="shared" si="1"/>
        <v>65.784999999999997</v>
      </c>
    </row>
    <row r="107" spans="1:8" x14ac:dyDescent="0.25">
      <c r="A107" s="166">
        <v>93</v>
      </c>
      <c r="B107" s="97" t="s">
        <v>485</v>
      </c>
      <c r="C107" s="106"/>
      <c r="D107" s="97" t="s">
        <v>485</v>
      </c>
      <c r="E107" s="4" t="s">
        <v>390</v>
      </c>
      <c r="F107" s="4" t="s">
        <v>430</v>
      </c>
      <c r="G107" s="176">
        <v>20.95</v>
      </c>
      <c r="H107" s="175">
        <f t="shared" si="1"/>
        <v>24.720999999999997</v>
      </c>
    </row>
    <row r="108" spans="1:8" x14ac:dyDescent="0.25">
      <c r="A108" s="166">
        <v>94</v>
      </c>
      <c r="B108" s="97" t="s">
        <v>486</v>
      </c>
      <c r="C108" s="106"/>
      <c r="D108" s="97" t="s">
        <v>486</v>
      </c>
      <c r="E108" s="4" t="s">
        <v>390</v>
      </c>
      <c r="F108" s="4" t="s">
        <v>430</v>
      </c>
      <c r="G108" s="176">
        <v>16</v>
      </c>
      <c r="H108" s="175">
        <f t="shared" si="1"/>
        <v>18.88</v>
      </c>
    </row>
    <row r="109" spans="1:8" x14ac:dyDescent="0.25">
      <c r="A109" s="166">
        <v>95</v>
      </c>
      <c r="B109" s="97" t="s">
        <v>487</v>
      </c>
      <c r="C109" s="106"/>
      <c r="D109" s="97" t="s">
        <v>487</v>
      </c>
      <c r="E109" s="4" t="s">
        <v>390</v>
      </c>
      <c r="F109" s="4" t="s">
        <v>430</v>
      </c>
      <c r="G109" s="176">
        <v>13.25</v>
      </c>
      <c r="H109" s="175">
        <f t="shared" si="1"/>
        <v>15.635</v>
      </c>
    </row>
    <row r="110" spans="1:8" x14ac:dyDescent="0.25">
      <c r="A110" s="166">
        <v>96</v>
      </c>
      <c r="B110" s="97" t="s">
        <v>488</v>
      </c>
      <c r="C110" s="106"/>
      <c r="D110" s="97" t="s">
        <v>488</v>
      </c>
      <c r="E110" s="4" t="s">
        <v>390</v>
      </c>
      <c r="F110" s="4" t="s">
        <v>430</v>
      </c>
      <c r="G110" s="176">
        <v>173.5</v>
      </c>
      <c r="H110" s="175">
        <f t="shared" si="1"/>
        <v>204.73</v>
      </c>
    </row>
    <row r="111" spans="1:8" x14ac:dyDescent="0.25">
      <c r="A111" s="166">
        <v>97</v>
      </c>
      <c r="B111" s="97" t="s">
        <v>489</v>
      </c>
      <c r="C111" s="106"/>
      <c r="D111" s="97" t="s">
        <v>489</v>
      </c>
      <c r="E111" s="4" t="s">
        <v>390</v>
      </c>
      <c r="F111" s="4" t="s">
        <v>430</v>
      </c>
      <c r="G111" s="176">
        <v>6.25</v>
      </c>
      <c r="H111" s="175">
        <f t="shared" si="1"/>
        <v>7.375</v>
      </c>
    </row>
    <row r="112" spans="1:8" x14ac:dyDescent="0.25">
      <c r="A112" s="166">
        <v>98</v>
      </c>
      <c r="B112" s="97" t="s">
        <v>490</v>
      </c>
      <c r="C112" s="106"/>
      <c r="D112" s="97" t="s">
        <v>490</v>
      </c>
      <c r="E112" s="4" t="s">
        <v>390</v>
      </c>
      <c r="F112" s="4" t="s">
        <v>430</v>
      </c>
      <c r="G112" s="176">
        <v>139.5</v>
      </c>
      <c r="H112" s="175">
        <f t="shared" si="1"/>
        <v>164.60999999999999</v>
      </c>
    </row>
    <row r="113" spans="1:8" x14ac:dyDescent="0.25">
      <c r="A113" s="166">
        <v>99</v>
      </c>
      <c r="B113" s="97" t="s">
        <v>491</v>
      </c>
      <c r="C113" s="106"/>
      <c r="D113" s="97" t="s">
        <v>491</v>
      </c>
      <c r="E113" s="4" t="s">
        <v>390</v>
      </c>
      <c r="F113" s="4" t="s">
        <v>430</v>
      </c>
      <c r="G113" s="176">
        <v>108</v>
      </c>
      <c r="H113" s="175">
        <f t="shared" si="1"/>
        <v>127.44</v>
      </c>
    </row>
    <row r="114" spans="1:8" x14ac:dyDescent="0.25">
      <c r="A114" s="166">
        <v>100</v>
      </c>
      <c r="B114" s="97" t="s">
        <v>492</v>
      </c>
      <c r="C114" s="106"/>
      <c r="D114" s="97" t="s">
        <v>492</v>
      </c>
      <c r="E114" s="4" t="s">
        <v>390</v>
      </c>
      <c r="F114" s="4" t="s">
        <v>430</v>
      </c>
      <c r="G114" s="176">
        <v>54.75</v>
      </c>
      <c r="H114" s="175">
        <f t="shared" si="1"/>
        <v>64.60499999999999</v>
      </c>
    </row>
    <row r="115" spans="1:8" x14ac:dyDescent="0.25">
      <c r="A115" s="166">
        <v>101</v>
      </c>
      <c r="B115" s="97" t="s">
        <v>493</v>
      </c>
      <c r="C115" s="106"/>
      <c r="D115" s="97" t="s">
        <v>493</v>
      </c>
      <c r="E115" s="4" t="s">
        <v>390</v>
      </c>
      <c r="F115" s="4" t="s">
        <v>430</v>
      </c>
      <c r="G115" s="176">
        <v>54.5</v>
      </c>
      <c r="H115" s="175">
        <f t="shared" si="1"/>
        <v>64.31</v>
      </c>
    </row>
    <row r="116" spans="1:8" x14ac:dyDescent="0.25">
      <c r="A116" s="166">
        <v>102</v>
      </c>
      <c r="B116" s="97" t="s">
        <v>494</v>
      </c>
      <c r="C116" s="106"/>
      <c r="D116" s="97" t="s">
        <v>494</v>
      </c>
      <c r="E116" s="4" t="s">
        <v>390</v>
      </c>
      <c r="F116" s="4" t="s">
        <v>430</v>
      </c>
      <c r="G116" s="176">
        <v>60.75</v>
      </c>
      <c r="H116" s="175">
        <f t="shared" si="1"/>
        <v>71.685000000000002</v>
      </c>
    </row>
    <row r="117" spans="1:8" x14ac:dyDescent="0.25">
      <c r="A117" s="166">
        <v>103</v>
      </c>
      <c r="B117" s="97" t="s">
        <v>495</v>
      </c>
      <c r="C117" s="106"/>
      <c r="D117" s="97" t="s">
        <v>495</v>
      </c>
      <c r="E117" s="4" t="s">
        <v>390</v>
      </c>
      <c r="F117" s="4" t="s">
        <v>430</v>
      </c>
      <c r="G117" s="176">
        <v>128</v>
      </c>
      <c r="H117" s="175">
        <f t="shared" si="1"/>
        <v>151.04</v>
      </c>
    </row>
    <row r="118" spans="1:8" x14ac:dyDescent="0.25">
      <c r="A118" s="166">
        <v>104</v>
      </c>
      <c r="B118" s="97" t="s">
        <v>496</v>
      </c>
      <c r="C118" s="106"/>
      <c r="D118" s="97" t="s">
        <v>496</v>
      </c>
      <c r="E118" s="4" t="s">
        <v>390</v>
      </c>
      <c r="F118" s="4" t="s">
        <v>430</v>
      </c>
      <c r="G118" s="176">
        <v>236.25</v>
      </c>
      <c r="H118" s="175">
        <f t="shared" si="1"/>
        <v>278.77499999999998</v>
      </c>
    </row>
    <row r="119" spans="1:8" x14ac:dyDescent="0.25">
      <c r="A119" s="166">
        <v>105</v>
      </c>
      <c r="B119" s="97" t="s">
        <v>497</v>
      </c>
      <c r="C119" s="106"/>
      <c r="D119" s="97" t="s">
        <v>497</v>
      </c>
      <c r="E119" s="4" t="s">
        <v>390</v>
      </c>
      <c r="F119" s="4" t="s">
        <v>430</v>
      </c>
      <c r="G119" s="176">
        <v>1.65</v>
      </c>
      <c r="H119" s="175">
        <f t="shared" si="1"/>
        <v>1.9469999999999998</v>
      </c>
    </row>
    <row r="120" spans="1:8" x14ac:dyDescent="0.25">
      <c r="A120" s="166">
        <v>106</v>
      </c>
      <c r="B120" s="97" t="s">
        <v>498</v>
      </c>
      <c r="C120" s="106"/>
      <c r="D120" s="97" t="s">
        <v>244</v>
      </c>
      <c r="E120" s="4" t="s">
        <v>390</v>
      </c>
      <c r="F120" s="4" t="s">
        <v>430</v>
      </c>
      <c r="G120" s="176">
        <v>2.25</v>
      </c>
      <c r="H120" s="175">
        <f t="shared" si="1"/>
        <v>2.6549999999999998</v>
      </c>
    </row>
    <row r="121" spans="1:8" x14ac:dyDescent="0.25">
      <c r="A121" s="166">
        <v>107</v>
      </c>
      <c r="B121" s="97" t="s">
        <v>499</v>
      </c>
      <c r="C121" s="106"/>
      <c r="D121" s="97" t="s">
        <v>499</v>
      </c>
      <c r="E121" s="4" t="s">
        <v>390</v>
      </c>
      <c r="F121" s="4" t="s">
        <v>430</v>
      </c>
      <c r="G121" s="176">
        <v>21.95</v>
      </c>
      <c r="H121" s="175">
        <f t="shared" si="1"/>
        <v>25.900999999999996</v>
      </c>
    </row>
    <row r="122" spans="1:8" x14ac:dyDescent="0.25">
      <c r="A122" s="166">
        <v>108</v>
      </c>
      <c r="B122" s="97" t="s">
        <v>500</v>
      </c>
      <c r="C122" s="106"/>
      <c r="D122" s="97" t="s">
        <v>500</v>
      </c>
      <c r="E122" s="4" t="s">
        <v>390</v>
      </c>
      <c r="F122" s="4" t="s">
        <v>430</v>
      </c>
      <c r="G122" s="176">
        <v>224.5</v>
      </c>
      <c r="H122" s="175">
        <f t="shared" si="1"/>
        <v>264.90999999999997</v>
      </c>
    </row>
    <row r="123" spans="1:8" ht="30" x14ac:dyDescent="0.25">
      <c r="A123" s="166">
        <v>109</v>
      </c>
      <c r="B123" s="97" t="s">
        <v>501</v>
      </c>
      <c r="C123" s="106"/>
      <c r="D123" s="97" t="s">
        <v>501</v>
      </c>
      <c r="E123" s="4" t="s">
        <v>390</v>
      </c>
      <c r="F123" s="4" t="s">
        <v>430</v>
      </c>
      <c r="G123" s="176">
        <v>37.6</v>
      </c>
      <c r="H123" s="175">
        <f t="shared" si="1"/>
        <v>44.368000000000002</v>
      </c>
    </row>
    <row r="124" spans="1:8" ht="30" x14ac:dyDescent="0.25">
      <c r="A124" s="166">
        <v>110</v>
      </c>
      <c r="B124" s="97" t="s">
        <v>502</v>
      </c>
      <c r="C124" s="106"/>
      <c r="D124" s="97" t="s">
        <v>502</v>
      </c>
      <c r="E124" s="4" t="s">
        <v>390</v>
      </c>
      <c r="F124" s="4" t="s">
        <v>430</v>
      </c>
      <c r="G124" s="176">
        <v>27.85</v>
      </c>
      <c r="H124" s="175">
        <f t="shared" si="1"/>
        <v>32.863</v>
      </c>
    </row>
    <row r="125" spans="1:8" x14ac:dyDescent="0.25">
      <c r="A125" s="166">
        <v>111</v>
      </c>
      <c r="B125" s="97" t="s">
        <v>245</v>
      </c>
      <c r="C125" s="106"/>
      <c r="D125" s="97" t="s">
        <v>245</v>
      </c>
      <c r="E125" s="4" t="s">
        <v>390</v>
      </c>
      <c r="F125" s="4" t="s">
        <v>430</v>
      </c>
      <c r="G125" s="176">
        <v>29.15</v>
      </c>
      <c r="H125" s="175">
        <f t="shared" si="1"/>
        <v>34.396999999999998</v>
      </c>
    </row>
    <row r="126" spans="1:8" x14ac:dyDescent="0.25">
      <c r="A126" s="166">
        <v>112</v>
      </c>
      <c r="B126" s="97" t="s">
        <v>246</v>
      </c>
      <c r="C126" s="106"/>
      <c r="D126" s="97" t="s">
        <v>246</v>
      </c>
      <c r="E126" s="4" t="s">
        <v>390</v>
      </c>
      <c r="F126" s="4" t="s">
        <v>430</v>
      </c>
      <c r="G126" s="176">
        <v>23.25</v>
      </c>
      <c r="H126" s="175">
        <f t="shared" si="1"/>
        <v>27.434999999999999</v>
      </c>
    </row>
    <row r="127" spans="1:8" x14ac:dyDescent="0.25">
      <c r="A127" s="166">
        <v>113</v>
      </c>
      <c r="B127" s="97" t="s">
        <v>247</v>
      </c>
      <c r="C127" s="106"/>
      <c r="D127" s="97" t="s">
        <v>247</v>
      </c>
      <c r="E127" s="4" t="s">
        <v>390</v>
      </c>
      <c r="F127" s="4" t="s">
        <v>430</v>
      </c>
      <c r="G127" s="176">
        <v>13.8</v>
      </c>
      <c r="H127" s="175">
        <f t="shared" si="1"/>
        <v>16.283999999999999</v>
      </c>
    </row>
    <row r="128" spans="1:8" x14ac:dyDescent="0.25">
      <c r="A128" s="166">
        <v>114</v>
      </c>
      <c r="B128" s="97" t="s">
        <v>248</v>
      </c>
      <c r="C128" s="106"/>
      <c r="D128" s="97" t="s">
        <v>248</v>
      </c>
      <c r="E128" s="4" t="s">
        <v>390</v>
      </c>
      <c r="F128" s="4" t="s">
        <v>430</v>
      </c>
      <c r="G128" s="176">
        <v>2.8</v>
      </c>
      <c r="H128" s="175">
        <f t="shared" si="1"/>
        <v>3.3039999999999998</v>
      </c>
    </row>
    <row r="129" spans="1:8" x14ac:dyDescent="0.25">
      <c r="A129" s="166">
        <v>115</v>
      </c>
      <c r="B129" s="97" t="s">
        <v>249</v>
      </c>
      <c r="C129" s="106"/>
      <c r="D129" s="97" t="s">
        <v>249</v>
      </c>
      <c r="E129" s="4" t="s">
        <v>390</v>
      </c>
      <c r="F129" s="4" t="s">
        <v>430</v>
      </c>
      <c r="G129" s="176">
        <v>132</v>
      </c>
      <c r="H129" s="175">
        <f t="shared" si="1"/>
        <v>155.76</v>
      </c>
    </row>
    <row r="130" spans="1:8" x14ac:dyDescent="0.25">
      <c r="A130" s="166">
        <v>116</v>
      </c>
      <c r="B130" s="97" t="s">
        <v>250</v>
      </c>
      <c r="C130" s="106"/>
      <c r="D130" s="97" t="s">
        <v>250</v>
      </c>
      <c r="E130" s="4" t="s">
        <v>390</v>
      </c>
      <c r="F130" s="4" t="s">
        <v>430</v>
      </c>
      <c r="G130" s="176">
        <v>220.5</v>
      </c>
      <c r="H130" s="175">
        <f t="shared" si="1"/>
        <v>260.19</v>
      </c>
    </row>
    <row r="131" spans="1:8" x14ac:dyDescent="0.25">
      <c r="A131" s="166">
        <v>117</v>
      </c>
      <c r="B131" s="97" t="s">
        <v>251</v>
      </c>
      <c r="C131" s="106"/>
      <c r="D131" s="97" t="s">
        <v>251</v>
      </c>
      <c r="E131" s="4" t="s">
        <v>390</v>
      </c>
      <c r="F131" s="4" t="s">
        <v>430</v>
      </c>
      <c r="G131" s="176">
        <v>164.5</v>
      </c>
      <c r="H131" s="175">
        <f t="shared" si="1"/>
        <v>194.10999999999999</v>
      </c>
    </row>
    <row r="132" spans="1:8" x14ac:dyDescent="0.25">
      <c r="A132" s="166">
        <v>118</v>
      </c>
      <c r="B132" s="97" t="s">
        <v>252</v>
      </c>
      <c r="C132" s="106"/>
      <c r="D132" s="97" t="s">
        <v>252</v>
      </c>
      <c r="E132" s="4" t="s">
        <v>390</v>
      </c>
      <c r="F132" s="4" t="s">
        <v>430</v>
      </c>
      <c r="G132" s="176">
        <v>157</v>
      </c>
      <c r="H132" s="175">
        <f t="shared" si="1"/>
        <v>185.26</v>
      </c>
    </row>
    <row r="133" spans="1:8" ht="30" x14ac:dyDescent="0.25">
      <c r="A133" s="166">
        <v>119</v>
      </c>
      <c r="B133" s="97" t="s">
        <v>253</v>
      </c>
      <c r="C133" s="106"/>
      <c r="D133" s="97" t="s">
        <v>253</v>
      </c>
      <c r="E133" s="4" t="s">
        <v>390</v>
      </c>
      <c r="F133" s="4" t="s">
        <v>430</v>
      </c>
      <c r="G133" s="176">
        <v>255.5</v>
      </c>
      <c r="H133" s="175">
        <f t="shared" si="1"/>
        <v>301.49</v>
      </c>
    </row>
    <row r="134" spans="1:8" ht="30" x14ac:dyDescent="0.25">
      <c r="A134" s="166">
        <v>120</v>
      </c>
      <c r="B134" s="97" t="s">
        <v>254</v>
      </c>
      <c r="C134" s="106"/>
      <c r="D134" s="97" t="s">
        <v>254</v>
      </c>
      <c r="E134" s="4" t="s">
        <v>390</v>
      </c>
      <c r="F134" s="4" t="s">
        <v>430</v>
      </c>
      <c r="G134" s="176">
        <v>216.5</v>
      </c>
      <c r="H134" s="175">
        <f t="shared" si="1"/>
        <v>255.47</v>
      </c>
    </row>
    <row r="135" spans="1:8" x14ac:dyDescent="0.25">
      <c r="A135" s="166">
        <v>121</v>
      </c>
      <c r="B135" s="97" t="s">
        <v>255</v>
      </c>
      <c r="C135" s="106"/>
      <c r="D135" s="97" t="s">
        <v>255</v>
      </c>
      <c r="E135" s="4" t="s">
        <v>390</v>
      </c>
      <c r="F135" s="4" t="s">
        <v>430</v>
      </c>
      <c r="G135" s="176">
        <v>0.35</v>
      </c>
      <c r="H135" s="175">
        <f t="shared" si="1"/>
        <v>0.41299999999999998</v>
      </c>
    </row>
    <row r="136" spans="1:8" x14ac:dyDescent="0.25">
      <c r="A136" s="166">
        <v>122</v>
      </c>
      <c r="B136" s="97" t="s">
        <v>256</v>
      </c>
      <c r="C136" s="106"/>
      <c r="D136" s="97" t="s">
        <v>256</v>
      </c>
      <c r="E136" s="4" t="s">
        <v>390</v>
      </c>
      <c r="F136" s="4" t="s">
        <v>430</v>
      </c>
      <c r="G136" s="176">
        <v>210</v>
      </c>
      <c r="H136" s="175">
        <f t="shared" si="1"/>
        <v>247.79999999999998</v>
      </c>
    </row>
    <row r="137" spans="1:8" x14ac:dyDescent="0.25">
      <c r="A137" s="166">
        <v>123</v>
      </c>
      <c r="B137" s="97" t="s">
        <v>257</v>
      </c>
      <c r="C137" s="106"/>
      <c r="D137" s="97" t="s">
        <v>257</v>
      </c>
      <c r="E137" s="4" t="s">
        <v>390</v>
      </c>
      <c r="F137" s="4" t="s">
        <v>430</v>
      </c>
      <c r="G137" s="176">
        <v>44</v>
      </c>
      <c r="H137" s="175">
        <f t="shared" si="1"/>
        <v>51.919999999999995</v>
      </c>
    </row>
    <row r="138" spans="1:8" x14ac:dyDescent="0.25">
      <c r="A138" s="166">
        <v>124</v>
      </c>
      <c r="B138" s="97" t="s">
        <v>258</v>
      </c>
      <c r="C138" s="106"/>
      <c r="D138" s="97" t="s">
        <v>258</v>
      </c>
      <c r="E138" s="4" t="s">
        <v>390</v>
      </c>
      <c r="F138" s="4" t="s">
        <v>430</v>
      </c>
      <c r="G138" s="176">
        <v>45</v>
      </c>
      <c r="H138" s="175">
        <f t="shared" si="1"/>
        <v>53.099999999999994</v>
      </c>
    </row>
    <row r="139" spans="1:8" ht="30" x14ac:dyDescent="0.25">
      <c r="A139" s="166">
        <v>125</v>
      </c>
      <c r="B139" s="97" t="s">
        <v>259</v>
      </c>
      <c r="C139" s="106"/>
      <c r="D139" s="97" t="s">
        <v>259</v>
      </c>
      <c r="E139" s="4" t="s">
        <v>390</v>
      </c>
      <c r="F139" s="4" t="s">
        <v>430</v>
      </c>
      <c r="G139" s="176">
        <v>473</v>
      </c>
      <c r="H139" s="175">
        <f t="shared" si="1"/>
        <v>558.14</v>
      </c>
    </row>
    <row r="140" spans="1:8" x14ac:dyDescent="0.25">
      <c r="A140" s="166">
        <v>126</v>
      </c>
      <c r="B140" s="97" t="s">
        <v>260</v>
      </c>
      <c r="C140" s="106"/>
      <c r="D140" s="97" t="s">
        <v>260</v>
      </c>
      <c r="E140" s="4" t="s">
        <v>390</v>
      </c>
      <c r="F140" s="4" t="s">
        <v>430</v>
      </c>
      <c r="G140" s="176">
        <v>8.5</v>
      </c>
      <c r="H140" s="175">
        <f t="shared" si="1"/>
        <v>10.029999999999999</v>
      </c>
    </row>
    <row r="141" spans="1:8" x14ac:dyDescent="0.25">
      <c r="A141" s="166">
        <v>127</v>
      </c>
      <c r="B141" s="97" t="s">
        <v>261</v>
      </c>
      <c r="C141" s="106"/>
      <c r="D141" s="97" t="s">
        <v>261</v>
      </c>
      <c r="E141" s="4" t="s">
        <v>390</v>
      </c>
      <c r="F141" s="4" t="s">
        <v>430</v>
      </c>
      <c r="G141" s="176">
        <v>5471.5</v>
      </c>
      <c r="H141" s="175">
        <f t="shared" si="1"/>
        <v>6456.37</v>
      </c>
    </row>
    <row r="142" spans="1:8" x14ac:dyDescent="0.25">
      <c r="A142" s="166">
        <v>128</v>
      </c>
      <c r="B142" s="97" t="s">
        <v>262</v>
      </c>
      <c r="C142" s="106"/>
      <c r="D142" s="97" t="s">
        <v>262</v>
      </c>
      <c r="E142" s="4" t="s">
        <v>390</v>
      </c>
      <c r="F142" s="4" t="s">
        <v>430</v>
      </c>
      <c r="G142" s="176">
        <v>2292.5</v>
      </c>
      <c r="H142" s="175">
        <f t="shared" si="1"/>
        <v>2705.1499999999996</v>
      </c>
    </row>
    <row r="143" spans="1:8" x14ac:dyDescent="0.25">
      <c r="A143" s="166">
        <v>129</v>
      </c>
      <c r="B143" s="97" t="s">
        <v>263</v>
      </c>
      <c r="C143" s="106"/>
      <c r="D143" s="97" t="s">
        <v>263</v>
      </c>
      <c r="E143" s="4" t="s">
        <v>390</v>
      </c>
      <c r="F143" s="4" t="s">
        <v>430</v>
      </c>
      <c r="G143" s="176">
        <v>3590</v>
      </c>
      <c r="H143" s="175">
        <f t="shared" si="1"/>
        <v>4236.2</v>
      </c>
    </row>
    <row r="144" spans="1:8" ht="30" x14ac:dyDescent="0.25">
      <c r="A144" s="166">
        <v>130</v>
      </c>
      <c r="B144" s="97" t="s">
        <v>264</v>
      </c>
      <c r="C144" s="106"/>
      <c r="D144" s="97" t="s">
        <v>264</v>
      </c>
      <c r="E144" s="4" t="s">
        <v>390</v>
      </c>
      <c r="F144" s="4" t="s">
        <v>430</v>
      </c>
      <c r="G144" s="176">
        <v>882</v>
      </c>
      <c r="H144" s="175">
        <f t="shared" ref="H144:H205" si="2">G144*1.18</f>
        <v>1040.76</v>
      </c>
    </row>
    <row r="145" spans="1:8" ht="30" x14ac:dyDescent="0.25">
      <c r="A145" s="166">
        <v>131</v>
      </c>
      <c r="B145" s="97" t="s">
        <v>265</v>
      </c>
      <c r="C145" s="106"/>
      <c r="D145" s="97" t="s">
        <v>265</v>
      </c>
      <c r="E145" s="4" t="s">
        <v>390</v>
      </c>
      <c r="F145" s="4" t="s">
        <v>430</v>
      </c>
      <c r="G145" s="176">
        <v>22</v>
      </c>
      <c r="H145" s="175">
        <f t="shared" si="2"/>
        <v>25.959999999999997</v>
      </c>
    </row>
    <row r="146" spans="1:8" ht="30" x14ac:dyDescent="0.25">
      <c r="A146" s="166">
        <v>132</v>
      </c>
      <c r="B146" s="97" t="s">
        <v>266</v>
      </c>
      <c r="C146" s="106"/>
      <c r="D146" s="97" t="s">
        <v>266</v>
      </c>
      <c r="E146" s="4" t="s">
        <v>390</v>
      </c>
      <c r="F146" s="4" t="s">
        <v>430</v>
      </c>
      <c r="G146" s="176">
        <v>44</v>
      </c>
      <c r="H146" s="175">
        <f t="shared" si="2"/>
        <v>51.919999999999995</v>
      </c>
    </row>
    <row r="147" spans="1:8" x14ac:dyDescent="0.25">
      <c r="A147" s="166">
        <v>133</v>
      </c>
      <c r="B147" s="97" t="s">
        <v>267</v>
      </c>
      <c r="C147" s="106"/>
      <c r="D147" s="97" t="s">
        <v>267</v>
      </c>
      <c r="E147" s="4" t="s">
        <v>390</v>
      </c>
      <c r="F147" s="4" t="s">
        <v>430</v>
      </c>
      <c r="G147" s="176">
        <v>185</v>
      </c>
      <c r="H147" s="175">
        <f t="shared" si="2"/>
        <v>218.29999999999998</v>
      </c>
    </row>
    <row r="148" spans="1:8" x14ac:dyDescent="0.25">
      <c r="A148" s="166">
        <v>134</v>
      </c>
      <c r="B148" s="97" t="s">
        <v>268</v>
      </c>
      <c r="C148" s="106"/>
      <c r="D148" s="97" t="s">
        <v>268</v>
      </c>
      <c r="E148" s="4" t="s">
        <v>390</v>
      </c>
      <c r="F148" s="4" t="s">
        <v>430</v>
      </c>
      <c r="G148" s="176">
        <v>185</v>
      </c>
      <c r="H148" s="175">
        <f t="shared" si="2"/>
        <v>218.29999999999998</v>
      </c>
    </row>
    <row r="149" spans="1:8" x14ac:dyDescent="0.25">
      <c r="A149" s="166">
        <v>135</v>
      </c>
      <c r="B149" s="97" t="s">
        <v>269</v>
      </c>
      <c r="C149" s="106"/>
      <c r="D149" s="97" t="s">
        <v>269</v>
      </c>
      <c r="E149" s="4" t="s">
        <v>390</v>
      </c>
      <c r="F149" s="4" t="s">
        <v>430</v>
      </c>
      <c r="G149" s="176">
        <v>640.5</v>
      </c>
      <c r="H149" s="175">
        <f t="shared" si="2"/>
        <v>755.79</v>
      </c>
    </row>
    <row r="150" spans="1:8" x14ac:dyDescent="0.25">
      <c r="A150" s="166">
        <v>136</v>
      </c>
      <c r="B150" s="97" t="s">
        <v>270</v>
      </c>
      <c r="C150" s="106"/>
      <c r="D150" s="97" t="s">
        <v>270</v>
      </c>
      <c r="E150" s="4" t="s">
        <v>390</v>
      </c>
      <c r="F150" s="4" t="s">
        <v>430</v>
      </c>
      <c r="G150" s="176">
        <v>1694.5</v>
      </c>
      <c r="H150" s="175">
        <f t="shared" si="2"/>
        <v>1999.51</v>
      </c>
    </row>
    <row r="151" spans="1:8" x14ac:dyDescent="0.25">
      <c r="A151" s="166">
        <v>137</v>
      </c>
      <c r="B151" s="97" t="s">
        <v>271</v>
      </c>
      <c r="C151" s="106"/>
      <c r="D151" s="97" t="s">
        <v>271</v>
      </c>
      <c r="E151" s="4" t="s">
        <v>390</v>
      </c>
      <c r="F151" s="4" t="s">
        <v>430</v>
      </c>
      <c r="G151" s="176">
        <v>260</v>
      </c>
      <c r="H151" s="175">
        <f t="shared" si="2"/>
        <v>306.8</v>
      </c>
    </row>
    <row r="152" spans="1:8" x14ac:dyDescent="0.25">
      <c r="A152" s="166">
        <v>138</v>
      </c>
      <c r="B152" s="97" t="s">
        <v>272</v>
      </c>
      <c r="C152" s="106"/>
      <c r="D152" s="97" t="s">
        <v>272</v>
      </c>
      <c r="E152" s="4" t="s">
        <v>390</v>
      </c>
      <c r="F152" s="4" t="s">
        <v>430</v>
      </c>
      <c r="G152" s="176">
        <v>260</v>
      </c>
      <c r="H152" s="175">
        <f t="shared" si="2"/>
        <v>306.8</v>
      </c>
    </row>
    <row r="153" spans="1:8" x14ac:dyDescent="0.25">
      <c r="A153" s="166">
        <v>139</v>
      </c>
      <c r="B153" s="97" t="s">
        <v>273</v>
      </c>
      <c r="C153" s="106"/>
      <c r="D153" s="97" t="s">
        <v>273</v>
      </c>
      <c r="E153" s="4" t="s">
        <v>390</v>
      </c>
      <c r="F153" s="4" t="s">
        <v>430</v>
      </c>
      <c r="G153" s="176">
        <v>260</v>
      </c>
      <c r="H153" s="175">
        <f t="shared" si="2"/>
        <v>306.8</v>
      </c>
    </row>
    <row r="154" spans="1:8" x14ac:dyDescent="0.25">
      <c r="A154" s="166">
        <v>140</v>
      </c>
      <c r="B154" s="97" t="s">
        <v>274</v>
      </c>
      <c r="C154" s="106"/>
      <c r="D154" s="97" t="s">
        <v>274</v>
      </c>
      <c r="E154" s="4" t="s">
        <v>390</v>
      </c>
      <c r="F154" s="4" t="s">
        <v>430</v>
      </c>
      <c r="G154" s="176">
        <v>260</v>
      </c>
      <c r="H154" s="175">
        <f t="shared" si="2"/>
        <v>306.8</v>
      </c>
    </row>
    <row r="155" spans="1:8" x14ac:dyDescent="0.25">
      <c r="A155" s="166">
        <v>141</v>
      </c>
      <c r="B155" s="97" t="s">
        <v>275</v>
      </c>
      <c r="C155" s="106"/>
      <c r="D155" s="97" t="s">
        <v>275</v>
      </c>
      <c r="E155" s="4" t="s">
        <v>390</v>
      </c>
      <c r="F155" s="4" t="s">
        <v>430</v>
      </c>
      <c r="G155" s="176">
        <v>260</v>
      </c>
      <c r="H155" s="175">
        <f t="shared" si="2"/>
        <v>306.8</v>
      </c>
    </row>
    <row r="156" spans="1:8" x14ac:dyDescent="0.25">
      <c r="A156" s="166">
        <v>142</v>
      </c>
      <c r="B156" s="97" t="s">
        <v>276</v>
      </c>
      <c r="C156" s="106"/>
      <c r="D156" s="97" t="s">
        <v>276</v>
      </c>
      <c r="E156" s="4" t="s">
        <v>390</v>
      </c>
      <c r="F156" s="4" t="s">
        <v>430</v>
      </c>
      <c r="G156" s="176">
        <v>489</v>
      </c>
      <c r="H156" s="175">
        <f t="shared" si="2"/>
        <v>577.02</v>
      </c>
    </row>
    <row r="157" spans="1:8" x14ac:dyDescent="0.25">
      <c r="A157" s="166">
        <v>143</v>
      </c>
      <c r="B157" s="97" t="s">
        <v>277</v>
      </c>
      <c r="C157" s="106"/>
      <c r="D157" s="97" t="s">
        <v>277</v>
      </c>
      <c r="E157" s="4" t="s">
        <v>390</v>
      </c>
      <c r="F157" s="4" t="s">
        <v>430</v>
      </c>
      <c r="G157" s="176">
        <v>18.5</v>
      </c>
      <c r="H157" s="175">
        <f t="shared" si="2"/>
        <v>21.83</v>
      </c>
    </row>
    <row r="158" spans="1:8" ht="30" x14ac:dyDescent="0.25">
      <c r="A158" s="166">
        <v>144</v>
      </c>
      <c r="B158" s="97" t="s">
        <v>278</v>
      </c>
      <c r="C158" s="106"/>
      <c r="D158" s="97" t="s">
        <v>278</v>
      </c>
      <c r="E158" s="4" t="s">
        <v>390</v>
      </c>
      <c r="F158" s="4" t="s">
        <v>430</v>
      </c>
      <c r="G158" s="176">
        <v>4879</v>
      </c>
      <c r="H158" s="175">
        <f t="shared" si="2"/>
        <v>5757.2199999999993</v>
      </c>
    </row>
    <row r="159" spans="1:8" x14ac:dyDescent="0.25">
      <c r="A159" s="166">
        <v>145</v>
      </c>
      <c r="B159" s="97" t="s">
        <v>279</v>
      </c>
      <c r="C159" s="106"/>
      <c r="D159" s="97" t="s">
        <v>279</v>
      </c>
      <c r="E159" s="4" t="s">
        <v>390</v>
      </c>
      <c r="F159" s="4" t="s">
        <v>430</v>
      </c>
      <c r="G159" s="176">
        <v>0.75</v>
      </c>
      <c r="H159" s="175">
        <f t="shared" si="2"/>
        <v>0.88500000000000001</v>
      </c>
    </row>
    <row r="160" spans="1:8" x14ac:dyDescent="0.25">
      <c r="A160" s="166">
        <v>146</v>
      </c>
      <c r="B160" s="97" t="s">
        <v>280</v>
      </c>
      <c r="C160" s="106"/>
      <c r="D160" s="97" t="s">
        <v>280</v>
      </c>
      <c r="E160" s="4" t="s">
        <v>390</v>
      </c>
      <c r="F160" s="4" t="s">
        <v>430</v>
      </c>
      <c r="G160" s="176">
        <v>0.75</v>
      </c>
      <c r="H160" s="175">
        <f t="shared" si="2"/>
        <v>0.88500000000000001</v>
      </c>
    </row>
    <row r="161" spans="1:8" ht="30" x14ac:dyDescent="0.25">
      <c r="A161" s="166">
        <v>147</v>
      </c>
      <c r="B161" s="97" t="s">
        <v>281</v>
      </c>
      <c r="C161" s="106"/>
      <c r="D161" s="97" t="s">
        <v>281</v>
      </c>
      <c r="E161" s="4" t="s">
        <v>390</v>
      </c>
      <c r="F161" s="4" t="s">
        <v>430</v>
      </c>
      <c r="G161" s="176">
        <v>3</v>
      </c>
      <c r="H161" s="175">
        <f t="shared" si="2"/>
        <v>3.54</v>
      </c>
    </row>
    <row r="162" spans="1:8" x14ac:dyDescent="0.25">
      <c r="A162" s="166">
        <v>148</v>
      </c>
      <c r="B162" s="97" t="s">
        <v>282</v>
      </c>
      <c r="C162" s="106"/>
      <c r="D162" s="97" t="s">
        <v>282</v>
      </c>
      <c r="E162" s="4" t="s">
        <v>390</v>
      </c>
      <c r="F162" s="4" t="s">
        <v>430</v>
      </c>
      <c r="G162" s="176">
        <v>33.5</v>
      </c>
      <c r="H162" s="175">
        <f t="shared" si="2"/>
        <v>39.53</v>
      </c>
    </row>
    <row r="163" spans="1:8" ht="30" x14ac:dyDescent="0.25">
      <c r="A163" s="166">
        <v>149</v>
      </c>
      <c r="B163" s="97" t="s">
        <v>283</v>
      </c>
      <c r="C163" s="106"/>
      <c r="D163" s="97" t="s">
        <v>283</v>
      </c>
      <c r="E163" s="4" t="s">
        <v>390</v>
      </c>
      <c r="F163" s="4" t="s">
        <v>430</v>
      </c>
      <c r="G163" s="176">
        <v>260</v>
      </c>
      <c r="H163" s="175">
        <f t="shared" si="2"/>
        <v>306.8</v>
      </c>
    </row>
    <row r="164" spans="1:8" x14ac:dyDescent="0.25">
      <c r="A164" s="166">
        <v>150</v>
      </c>
      <c r="B164" s="97" t="s">
        <v>284</v>
      </c>
      <c r="C164" s="106"/>
      <c r="D164" s="97" t="s">
        <v>284</v>
      </c>
      <c r="E164" s="4" t="s">
        <v>390</v>
      </c>
      <c r="F164" s="4" t="s">
        <v>430</v>
      </c>
      <c r="G164" s="176">
        <v>1488</v>
      </c>
      <c r="H164" s="175">
        <f t="shared" si="2"/>
        <v>1755.84</v>
      </c>
    </row>
    <row r="165" spans="1:8" x14ac:dyDescent="0.25">
      <c r="A165" s="166">
        <v>151</v>
      </c>
      <c r="B165" s="97" t="s">
        <v>285</v>
      </c>
      <c r="C165" s="106"/>
      <c r="D165" s="97" t="s">
        <v>285</v>
      </c>
      <c r="E165" s="4" t="s">
        <v>390</v>
      </c>
      <c r="F165" s="4" t="s">
        <v>430</v>
      </c>
      <c r="G165" s="176">
        <v>955</v>
      </c>
      <c r="H165" s="175">
        <f t="shared" si="2"/>
        <v>1126.8999999999999</v>
      </c>
    </row>
    <row r="166" spans="1:8" x14ac:dyDescent="0.25">
      <c r="A166" s="166">
        <v>154</v>
      </c>
      <c r="B166" s="97" t="s">
        <v>505</v>
      </c>
      <c r="C166" s="106"/>
      <c r="D166" s="97" t="s">
        <v>506</v>
      </c>
      <c r="E166" s="4" t="s">
        <v>390</v>
      </c>
      <c r="F166" s="4" t="s">
        <v>430</v>
      </c>
      <c r="G166" s="176">
        <v>2499</v>
      </c>
      <c r="H166" s="175">
        <f t="shared" si="2"/>
        <v>2948.8199999999997</v>
      </c>
    </row>
    <row r="167" spans="1:8" ht="30" x14ac:dyDescent="0.25">
      <c r="A167" s="166">
        <v>155</v>
      </c>
      <c r="B167" s="97" t="s">
        <v>503</v>
      </c>
      <c r="C167" s="106"/>
      <c r="D167" s="97" t="s">
        <v>504</v>
      </c>
      <c r="E167" s="4" t="s">
        <v>390</v>
      </c>
      <c r="F167" s="4" t="s">
        <v>430</v>
      </c>
      <c r="G167" s="176">
        <v>1696</v>
      </c>
      <c r="H167" s="175">
        <f t="shared" si="2"/>
        <v>2001.28</v>
      </c>
    </row>
    <row r="168" spans="1:8" x14ac:dyDescent="0.25">
      <c r="A168" s="166">
        <v>156</v>
      </c>
      <c r="B168" s="97" t="s">
        <v>286</v>
      </c>
      <c r="C168" s="106"/>
      <c r="D168" s="97" t="s">
        <v>286</v>
      </c>
      <c r="E168" s="4" t="s">
        <v>390</v>
      </c>
      <c r="F168" s="4" t="s">
        <v>430</v>
      </c>
      <c r="G168" s="176">
        <v>1263</v>
      </c>
      <c r="H168" s="175">
        <f t="shared" si="2"/>
        <v>1490.34</v>
      </c>
    </row>
    <row r="169" spans="1:8" x14ac:dyDescent="0.25">
      <c r="A169" s="166">
        <v>157</v>
      </c>
      <c r="B169" s="97" t="s">
        <v>287</v>
      </c>
      <c r="C169" s="106"/>
      <c r="D169" s="97" t="s">
        <v>287</v>
      </c>
      <c r="E169" s="4" t="s">
        <v>390</v>
      </c>
      <c r="F169" s="4" t="s">
        <v>430</v>
      </c>
      <c r="G169" s="176">
        <v>335</v>
      </c>
      <c r="H169" s="175">
        <f t="shared" si="2"/>
        <v>395.29999999999995</v>
      </c>
    </row>
    <row r="170" spans="1:8" x14ac:dyDescent="0.25">
      <c r="A170" s="166">
        <v>158</v>
      </c>
      <c r="B170" s="97" t="s">
        <v>288</v>
      </c>
      <c r="C170" s="106"/>
      <c r="D170" s="97" t="s">
        <v>288</v>
      </c>
      <c r="E170" s="4" t="s">
        <v>390</v>
      </c>
      <c r="F170" s="4" t="s">
        <v>430</v>
      </c>
      <c r="G170" s="176">
        <v>0.84000000000000008</v>
      </c>
      <c r="H170" s="175">
        <f t="shared" si="2"/>
        <v>0.99120000000000008</v>
      </c>
    </row>
    <row r="171" spans="1:8" x14ac:dyDescent="0.25">
      <c r="A171" s="166">
        <v>159</v>
      </c>
      <c r="B171" s="97" t="s">
        <v>289</v>
      </c>
      <c r="C171" s="106"/>
      <c r="D171" s="97" t="s">
        <v>289</v>
      </c>
      <c r="E171" s="4" t="s">
        <v>390</v>
      </c>
      <c r="F171" s="4" t="s">
        <v>430</v>
      </c>
      <c r="G171" s="176">
        <v>0.84000000000000008</v>
      </c>
      <c r="H171" s="175">
        <f t="shared" si="2"/>
        <v>0.99120000000000008</v>
      </c>
    </row>
    <row r="172" spans="1:8" ht="30" x14ac:dyDescent="0.25">
      <c r="A172" s="166">
        <v>160</v>
      </c>
      <c r="B172" s="97" t="s">
        <v>290</v>
      </c>
      <c r="C172" s="106"/>
      <c r="D172" s="97" t="s">
        <v>290</v>
      </c>
      <c r="E172" s="4" t="s">
        <v>390</v>
      </c>
      <c r="F172" s="4" t="s">
        <v>430</v>
      </c>
      <c r="G172" s="176">
        <v>355</v>
      </c>
      <c r="H172" s="175">
        <f t="shared" si="2"/>
        <v>418.9</v>
      </c>
    </row>
    <row r="173" spans="1:8" ht="30" x14ac:dyDescent="0.25">
      <c r="A173" s="166">
        <v>161</v>
      </c>
      <c r="B173" s="97" t="s">
        <v>507</v>
      </c>
      <c r="C173" s="106"/>
      <c r="D173" s="97" t="s">
        <v>507</v>
      </c>
      <c r="E173" s="4" t="s">
        <v>390</v>
      </c>
      <c r="F173" s="4" t="s">
        <v>430</v>
      </c>
      <c r="G173" s="176">
        <v>7.9</v>
      </c>
      <c r="H173" s="175">
        <f t="shared" si="2"/>
        <v>9.3219999999999992</v>
      </c>
    </row>
    <row r="174" spans="1:8" ht="30" x14ac:dyDescent="0.25">
      <c r="A174" s="166">
        <v>162</v>
      </c>
      <c r="B174" s="97" t="s">
        <v>291</v>
      </c>
      <c r="C174" s="106"/>
      <c r="D174" s="97" t="s">
        <v>291</v>
      </c>
      <c r="E174" s="4" t="s">
        <v>390</v>
      </c>
      <c r="F174" s="4" t="s">
        <v>430</v>
      </c>
      <c r="G174" s="176">
        <v>57.5</v>
      </c>
      <c r="H174" s="175">
        <f t="shared" si="2"/>
        <v>67.849999999999994</v>
      </c>
    </row>
    <row r="175" spans="1:8" x14ac:dyDescent="0.25">
      <c r="A175" s="166">
        <v>163</v>
      </c>
      <c r="B175" s="97" t="s">
        <v>292</v>
      </c>
      <c r="C175" s="106"/>
      <c r="D175" s="97" t="s">
        <v>292</v>
      </c>
      <c r="E175" s="4" t="s">
        <v>390</v>
      </c>
      <c r="F175" s="4" t="s">
        <v>430</v>
      </c>
      <c r="G175" s="176">
        <v>43.5</v>
      </c>
      <c r="H175" s="175">
        <f t="shared" si="2"/>
        <v>51.33</v>
      </c>
    </row>
    <row r="176" spans="1:8" x14ac:dyDescent="0.25">
      <c r="A176" s="166">
        <v>164</v>
      </c>
      <c r="B176" s="97" t="s">
        <v>293</v>
      </c>
      <c r="C176" s="106"/>
      <c r="D176" s="97" t="s">
        <v>293</v>
      </c>
      <c r="E176" s="4" t="s">
        <v>390</v>
      </c>
      <c r="F176" s="4" t="s">
        <v>430</v>
      </c>
      <c r="G176" s="176">
        <v>40.5</v>
      </c>
      <c r="H176" s="175">
        <f t="shared" si="2"/>
        <v>47.79</v>
      </c>
    </row>
    <row r="177" spans="1:8" x14ac:dyDescent="0.25">
      <c r="A177" s="166">
        <v>165</v>
      </c>
      <c r="B177" s="97" t="s">
        <v>294</v>
      </c>
      <c r="C177" s="106"/>
      <c r="D177" s="97" t="s">
        <v>294</v>
      </c>
      <c r="E177" s="4" t="s">
        <v>390</v>
      </c>
      <c r="F177" s="4" t="s">
        <v>430</v>
      </c>
      <c r="G177" s="176">
        <v>32.5</v>
      </c>
      <c r="H177" s="175">
        <f t="shared" si="2"/>
        <v>38.35</v>
      </c>
    </row>
    <row r="178" spans="1:8" x14ac:dyDescent="0.25">
      <c r="A178" s="166">
        <v>166</v>
      </c>
      <c r="B178" s="97" t="s">
        <v>295</v>
      </c>
      <c r="C178" s="106"/>
      <c r="D178" s="97" t="s">
        <v>295</v>
      </c>
      <c r="E178" s="4" t="s">
        <v>390</v>
      </c>
      <c r="F178" s="4" t="s">
        <v>430</v>
      </c>
      <c r="G178" s="176">
        <v>122.5</v>
      </c>
      <c r="H178" s="175">
        <f t="shared" si="2"/>
        <v>144.54999999999998</v>
      </c>
    </row>
    <row r="179" spans="1:8" x14ac:dyDescent="0.25">
      <c r="A179" s="166">
        <v>167</v>
      </c>
      <c r="B179" s="97" t="s">
        <v>296</v>
      </c>
      <c r="C179" s="106"/>
      <c r="D179" s="97" t="s">
        <v>296</v>
      </c>
      <c r="E179" s="4" t="s">
        <v>390</v>
      </c>
      <c r="F179" s="4" t="s">
        <v>430</v>
      </c>
      <c r="G179" s="176">
        <v>24.5</v>
      </c>
      <c r="H179" s="175">
        <f t="shared" si="2"/>
        <v>28.91</v>
      </c>
    </row>
    <row r="180" spans="1:8" x14ac:dyDescent="0.25">
      <c r="A180" s="166">
        <v>168</v>
      </c>
      <c r="B180" s="97" t="s">
        <v>297</v>
      </c>
      <c r="C180" s="106"/>
      <c r="D180" s="97" t="s">
        <v>297</v>
      </c>
      <c r="E180" s="4" t="s">
        <v>390</v>
      </c>
      <c r="F180" s="4" t="s">
        <v>430</v>
      </c>
      <c r="G180" s="176">
        <v>84</v>
      </c>
      <c r="H180" s="175">
        <f t="shared" si="2"/>
        <v>99.11999999999999</v>
      </c>
    </row>
    <row r="181" spans="1:8" x14ac:dyDescent="0.25">
      <c r="A181" s="166">
        <v>169</v>
      </c>
      <c r="B181" s="97" t="s">
        <v>298</v>
      </c>
      <c r="C181" s="106"/>
      <c r="D181" s="97" t="s">
        <v>298</v>
      </c>
      <c r="E181" s="4" t="s">
        <v>390</v>
      </c>
      <c r="F181" s="4" t="s">
        <v>430</v>
      </c>
      <c r="G181" s="176">
        <v>29</v>
      </c>
      <c r="H181" s="175">
        <f t="shared" si="2"/>
        <v>34.22</v>
      </c>
    </row>
    <row r="182" spans="1:8" x14ac:dyDescent="0.25">
      <c r="A182" s="166">
        <v>170</v>
      </c>
      <c r="B182" s="97" t="s">
        <v>299</v>
      </c>
      <c r="C182" s="106"/>
      <c r="D182" s="97" t="s">
        <v>299</v>
      </c>
      <c r="E182" s="4" t="s">
        <v>390</v>
      </c>
      <c r="F182" s="4" t="s">
        <v>430</v>
      </c>
      <c r="G182" s="176">
        <v>65.5</v>
      </c>
      <c r="H182" s="175">
        <f t="shared" si="2"/>
        <v>77.289999999999992</v>
      </c>
    </row>
    <row r="183" spans="1:8" x14ac:dyDescent="0.25">
      <c r="A183" s="166">
        <v>171</v>
      </c>
      <c r="B183" s="97" t="s">
        <v>300</v>
      </c>
      <c r="C183" s="106"/>
      <c r="D183" s="97" t="s">
        <v>300</v>
      </c>
      <c r="E183" s="4" t="s">
        <v>390</v>
      </c>
      <c r="F183" s="4" t="s">
        <v>430</v>
      </c>
      <c r="G183" s="176">
        <v>8</v>
      </c>
      <c r="H183" s="175">
        <f t="shared" si="2"/>
        <v>9.44</v>
      </c>
    </row>
    <row r="184" spans="1:8" x14ac:dyDescent="0.25">
      <c r="A184" s="166">
        <v>172</v>
      </c>
      <c r="B184" s="97" t="s">
        <v>301</v>
      </c>
      <c r="C184" s="106"/>
      <c r="D184" s="97" t="s">
        <v>301</v>
      </c>
      <c r="E184" s="4" t="s">
        <v>390</v>
      </c>
      <c r="F184" s="4" t="s">
        <v>430</v>
      </c>
      <c r="G184" s="176">
        <v>214</v>
      </c>
      <c r="H184" s="175">
        <f t="shared" si="2"/>
        <v>252.51999999999998</v>
      </c>
    </row>
    <row r="185" spans="1:8" x14ac:dyDescent="0.25">
      <c r="A185" s="166">
        <v>173</v>
      </c>
      <c r="B185" s="97" t="s">
        <v>302</v>
      </c>
      <c r="C185" s="106"/>
      <c r="D185" s="97" t="s">
        <v>302</v>
      </c>
      <c r="E185" s="4" t="s">
        <v>390</v>
      </c>
      <c r="F185" s="4" t="s">
        <v>430</v>
      </c>
      <c r="G185" s="176">
        <v>40</v>
      </c>
      <c r="H185" s="175">
        <f t="shared" si="2"/>
        <v>47.199999999999996</v>
      </c>
    </row>
    <row r="186" spans="1:8" x14ac:dyDescent="0.25">
      <c r="A186" s="166">
        <v>174</v>
      </c>
      <c r="B186" s="97" t="s">
        <v>303</v>
      </c>
      <c r="C186" s="106"/>
      <c r="D186" s="97" t="s">
        <v>303</v>
      </c>
      <c r="E186" s="4" t="s">
        <v>390</v>
      </c>
      <c r="F186" s="4" t="s">
        <v>430</v>
      </c>
      <c r="G186" s="176">
        <v>42.5</v>
      </c>
      <c r="H186" s="175">
        <f t="shared" si="2"/>
        <v>50.15</v>
      </c>
    </row>
    <row r="187" spans="1:8" x14ac:dyDescent="0.25">
      <c r="A187" s="166">
        <v>175</v>
      </c>
      <c r="B187" s="97" t="s">
        <v>304</v>
      </c>
      <c r="C187" s="106"/>
      <c r="D187" s="97" t="s">
        <v>304</v>
      </c>
      <c r="E187" s="4" t="s">
        <v>390</v>
      </c>
      <c r="F187" s="4" t="s">
        <v>430</v>
      </c>
      <c r="G187" s="176">
        <v>50.25</v>
      </c>
      <c r="H187" s="175">
        <f t="shared" si="2"/>
        <v>59.294999999999995</v>
      </c>
    </row>
    <row r="188" spans="1:8" x14ac:dyDescent="0.25">
      <c r="A188" s="166">
        <v>176</v>
      </c>
      <c r="B188" s="97" t="s">
        <v>305</v>
      </c>
      <c r="C188" s="106"/>
      <c r="D188" s="97" t="s">
        <v>305</v>
      </c>
      <c r="E188" s="4" t="s">
        <v>390</v>
      </c>
      <c r="F188" s="4" t="s">
        <v>430</v>
      </c>
      <c r="G188" s="176">
        <v>52.5</v>
      </c>
      <c r="H188" s="175">
        <f t="shared" si="2"/>
        <v>61.949999999999996</v>
      </c>
    </row>
    <row r="189" spans="1:8" x14ac:dyDescent="0.25">
      <c r="A189" s="166">
        <v>177</v>
      </c>
      <c r="B189" s="97" t="s">
        <v>306</v>
      </c>
      <c r="C189" s="106"/>
      <c r="D189" s="97" t="s">
        <v>306</v>
      </c>
      <c r="E189" s="4" t="s">
        <v>390</v>
      </c>
      <c r="F189" s="4" t="s">
        <v>430</v>
      </c>
      <c r="G189" s="176">
        <v>23.5</v>
      </c>
      <c r="H189" s="175">
        <f t="shared" si="2"/>
        <v>27.729999999999997</v>
      </c>
    </row>
    <row r="190" spans="1:8" x14ac:dyDescent="0.25">
      <c r="A190" s="166">
        <v>178</v>
      </c>
      <c r="B190" s="97" t="s">
        <v>307</v>
      </c>
      <c r="C190" s="106"/>
      <c r="D190" s="97" t="s">
        <v>307</v>
      </c>
      <c r="E190" s="4" t="s">
        <v>390</v>
      </c>
      <c r="F190" s="4" t="s">
        <v>430</v>
      </c>
      <c r="G190" s="176">
        <v>46</v>
      </c>
      <c r="H190" s="175">
        <f t="shared" si="2"/>
        <v>54.279999999999994</v>
      </c>
    </row>
    <row r="191" spans="1:8" x14ac:dyDescent="0.25">
      <c r="A191" s="166">
        <v>179</v>
      </c>
      <c r="B191" s="97" t="s">
        <v>308</v>
      </c>
      <c r="C191" s="106"/>
      <c r="D191" s="97" t="s">
        <v>308</v>
      </c>
      <c r="E191" s="4" t="s">
        <v>390</v>
      </c>
      <c r="F191" s="4" t="s">
        <v>430</v>
      </c>
      <c r="G191" s="176">
        <v>38.5</v>
      </c>
      <c r="H191" s="175">
        <f t="shared" si="2"/>
        <v>45.43</v>
      </c>
    </row>
    <row r="192" spans="1:8" x14ac:dyDescent="0.25">
      <c r="A192" s="166">
        <v>180</v>
      </c>
      <c r="B192" s="97" t="s">
        <v>309</v>
      </c>
      <c r="C192" s="106"/>
      <c r="D192" s="97" t="s">
        <v>309</v>
      </c>
      <c r="E192" s="4" t="s">
        <v>390</v>
      </c>
      <c r="F192" s="4" t="s">
        <v>430</v>
      </c>
      <c r="G192" s="176">
        <v>29</v>
      </c>
      <c r="H192" s="175">
        <f t="shared" si="2"/>
        <v>34.22</v>
      </c>
    </row>
    <row r="193" spans="1:8" x14ac:dyDescent="0.25">
      <c r="A193" s="166">
        <v>181</v>
      </c>
      <c r="B193" s="97" t="s">
        <v>310</v>
      </c>
      <c r="C193" s="106"/>
      <c r="D193" s="97" t="s">
        <v>310</v>
      </c>
      <c r="E193" s="4" t="s">
        <v>390</v>
      </c>
      <c r="F193" s="4" t="s">
        <v>430</v>
      </c>
      <c r="G193" s="176">
        <v>24.5</v>
      </c>
      <c r="H193" s="175">
        <f t="shared" si="2"/>
        <v>28.91</v>
      </c>
    </row>
    <row r="194" spans="1:8" x14ac:dyDescent="0.25">
      <c r="A194" s="166">
        <v>182</v>
      </c>
      <c r="B194" s="97" t="s">
        <v>311</v>
      </c>
      <c r="C194" s="106"/>
      <c r="D194" s="97" t="s">
        <v>311</v>
      </c>
      <c r="E194" s="4" t="s">
        <v>390</v>
      </c>
      <c r="F194" s="4" t="s">
        <v>430</v>
      </c>
      <c r="G194" s="176">
        <v>18.5</v>
      </c>
      <c r="H194" s="175">
        <f t="shared" si="2"/>
        <v>21.83</v>
      </c>
    </row>
    <row r="195" spans="1:8" x14ac:dyDescent="0.25">
      <c r="A195" s="166">
        <v>183</v>
      </c>
      <c r="B195" s="97" t="s">
        <v>312</v>
      </c>
      <c r="C195" s="106"/>
      <c r="D195" s="97" t="s">
        <v>312</v>
      </c>
      <c r="E195" s="4" t="s">
        <v>390</v>
      </c>
      <c r="F195" s="4" t="s">
        <v>430</v>
      </c>
      <c r="G195" s="176">
        <v>59</v>
      </c>
      <c r="H195" s="175">
        <f t="shared" si="2"/>
        <v>69.61999999999999</v>
      </c>
    </row>
    <row r="196" spans="1:8" x14ac:dyDescent="0.25">
      <c r="A196" s="166">
        <v>184</v>
      </c>
      <c r="B196" s="97" t="s">
        <v>313</v>
      </c>
      <c r="C196" s="106"/>
      <c r="D196" s="97" t="s">
        <v>313</v>
      </c>
      <c r="E196" s="4" t="s">
        <v>390</v>
      </c>
      <c r="F196" s="4" t="s">
        <v>430</v>
      </c>
      <c r="G196" s="176">
        <v>2</v>
      </c>
      <c r="H196" s="175">
        <f t="shared" si="2"/>
        <v>2.36</v>
      </c>
    </row>
    <row r="197" spans="1:8" x14ac:dyDescent="0.25">
      <c r="A197" s="166">
        <v>185</v>
      </c>
      <c r="B197" s="97" t="s">
        <v>314</v>
      </c>
      <c r="C197" s="106"/>
      <c r="D197" s="97" t="s">
        <v>314</v>
      </c>
      <c r="E197" s="4" t="s">
        <v>390</v>
      </c>
      <c r="F197" s="4" t="s">
        <v>430</v>
      </c>
      <c r="G197" s="176">
        <v>102.5</v>
      </c>
      <c r="H197" s="175">
        <f t="shared" si="2"/>
        <v>120.94999999999999</v>
      </c>
    </row>
    <row r="198" spans="1:8" x14ac:dyDescent="0.25">
      <c r="A198" s="166">
        <v>186</v>
      </c>
      <c r="B198" s="97" t="s">
        <v>315</v>
      </c>
      <c r="C198" s="106"/>
      <c r="D198" s="97" t="s">
        <v>315</v>
      </c>
      <c r="E198" s="4" t="s">
        <v>390</v>
      </c>
      <c r="F198" s="4" t="s">
        <v>430</v>
      </c>
      <c r="G198" s="176">
        <v>35</v>
      </c>
      <c r="H198" s="175">
        <f t="shared" si="2"/>
        <v>41.3</v>
      </c>
    </row>
    <row r="199" spans="1:8" x14ac:dyDescent="0.25">
      <c r="A199" s="166">
        <v>187</v>
      </c>
      <c r="B199" s="97" t="s">
        <v>316</v>
      </c>
      <c r="C199" s="106"/>
      <c r="D199" s="97" t="s">
        <v>316</v>
      </c>
      <c r="E199" s="4" t="s">
        <v>390</v>
      </c>
      <c r="F199" s="4" t="s">
        <v>430</v>
      </c>
      <c r="G199" s="176">
        <v>39.25</v>
      </c>
      <c r="H199" s="175">
        <f t="shared" si="2"/>
        <v>46.314999999999998</v>
      </c>
    </row>
    <row r="200" spans="1:8" x14ac:dyDescent="0.25">
      <c r="A200" s="166">
        <v>188</v>
      </c>
      <c r="B200" s="97" t="s">
        <v>317</v>
      </c>
      <c r="C200" s="106"/>
      <c r="D200" s="97" t="s">
        <v>317</v>
      </c>
      <c r="E200" s="4" t="s">
        <v>390</v>
      </c>
      <c r="F200" s="4" t="s">
        <v>430</v>
      </c>
      <c r="G200" s="176">
        <v>13.5</v>
      </c>
      <c r="H200" s="175">
        <f t="shared" si="2"/>
        <v>15.93</v>
      </c>
    </row>
    <row r="201" spans="1:8" x14ac:dyDescent="0.25">
      <c r="A201" s="166">
        <v>189</v>
      </c>
      <c r="B201" s="97" t="s">
        <v>318</v>
      </c>
      <c r="C201" s="106"/>
      <c r="D201" s="97" t="s">
        <v>318</v>
      </c>
      <c r="E201" s="4" t="s">
        <v>390</v>
      </c>
      <c r="F201" s="4" t="s">
        <v>430</v>
      </c>
      <c r="G201" s="176">
        <v>44.25</v>
      </c>
      <c r="H201" s="175">
        <f t="shared" si="2"/>
        <v>52.214999999999996</v>
      </c>
    </row>
    <row r="202" spans="1:8" x14ac:dyDescent="0.25">
      <c r="A202" s="166">
        <v>190</v>
      </c>
      <c r="B202" s="97" t="s">
        <v>319</v>
      </c>
      <c r="C202" s="106"/>
      <c r="D202" s="97" t="s">
        <v>319</v>
      </c>
      <c r="E202" s="4" t="s">
        <v>390</v>
      </c>
      <c r="F202" s="4" t="s">
        <v>430</v>
      </c>
      <c r="G202" s="176">
        <v>50</v>
      </c>
      <c r="H202" s="175">
        <f t="shared" si="2"/>
        <v>59</v>
      </c>
    </row>
    <row r="203" spans="1:8" x14ac:dyDescent="0.25">
      <c r="A203" s="166">
        <v>191</v>
      </c>
      <c r="B203" s="97" t="s">
        <v>320</v>
      </c>
      <c r="C203" s="106"/>
      <c r="D203" s="97" t="s">
        <v>320</v>
      </c>
      <c r="E203" s="4" t="s">
        <v>390</v>
      </c>
      <c r="F203" s="4" t="s">
        <v>430</v>
      </c>
      <c r="G203" s="176">
        <v>40</v>
      </c>
      <c r="H203" s="175">
        <f t="shared" si="2"/>
        <v>47.199999999999996</v>
      </c>
    </row>
    <row r="204" spans="1:8" x14ac:dyDescent="0.25">
      <c r="A204" s="166">
        <v>192</v>
      </c>
      <c r="B204" s="97" t="s">
        <v>321</v>
      </c>
      <c r="C204" s="106"/>
      <c r="D204" s="97" t="s">
        <v>321</v>
      </c>
      <c r="E204" s="4" t="s">
        <v>390</v>
      </c>
      <c r="F204" s="4" t="s">
        <v>430</v>
      </c>
      <c r="G204" s="176">
        <v>22.5</v>
      </c>
      <c r="H204" s="175">
        <f t="shared" si="2"/>
        <v>26.549999999999997</v>
      </c>
    </row>
    <row r="205" spans="1:8" x14ac:dyDescent="0.25">
      <c r="A205" s="166">
        <v>193</v>
      </c>
      <c r="B205" s="97" t="s">
        <v>322</v>
      </c>
      <c r="C205" s="106"/>
      <c r="D205" s="97" t="s">
        <v>322</v>
      </c>
      <c r="E205" s="4" t="s">
        <v>390</v>
      </c>
      <c r="F205" s="4" t="s">
        <v>430</v>
      </c>
      <c r="G205" s="176">
        <v>22.5</v>
      </c>
      <c r="H205" s="175">
        <f t="shared" si="2"/>
        <v>26.549999999999997</v>
      </c>
    </row>
    <row r="206" spans="1:8" x14ac:dyDescent="0.25">
      <c r="A206" s="166">
        <v>194</v>
      </c>
      <c r="B206" s="97" t="s">
        <v>322</v>
      </c>
      <c r="C206" s="106"/>
      <c r="D206" s="97" t="s">
        <v>322</v>
      </c>
      <c r="E206" s="4" t="s">
        <v>390</v>
      </c>
      <c r="F206" s="4" t="s">
        <v>430</v>
      </c>
      <c r="G206" s="176">
        <v>22.5</v>
      </c>
      <c r="H206" s="175">
        <f t="shared" ref="H206:H269" si="3">G206*1.18</f>
        <v>26.549999999999997</v>
      </c>
    </row>
    <row r="207" spans="1:8" x14ac:dyDescent="0.25">
      <c r="A207" s="166">
        <v>195</v>
      </c>
      <c r="B207" s="97" t="s">
        <v>323</v>
      </c>
      <c r="C207" s="106"/>
      <c r="D207" s="97" t="s">
        <v>323</v>
      </c>
      <c r="E207" s="4" t="s">
        <v>390</v>
      </c>
      <c r="F207" s="4" t="s">
        <v>430</v>
      </c>
      <c r="G207" s="176">
        <v>236.5</v>
      </c>
      <c r="H207" s="175">
        <f t="shared" si="3"/>
        <v>279.07</v>
      </c>
    </row>
    <row r="208" spans="1:8" ht="30" x14ac:dyDescent="0.25">
      <c r="A208" s="166">
        <v>196</v>
      </c>
      <c r="B208" s="97" t="s">
        <v>324</v>
      </c>
      <c r="C208" s="106"/>
      <c r="D208" s="97" t="s">
        <v>324</v>
      </c>
      <c r="E208" s="4" t="s">
        <v>390</v>
      </c>
      <c r="F208" s="4" t="s">
        <v>430</v>
      </c>
      <c r="G208" s="176">
        <v>240</v>
      </c>
      <c r="H208" s="175">
        <f t="shared" si="3"/>
        <v>283.2</v>
      </c>
    </row>
    <row r="209" spans="1:8" x14ac:dyDescent="0.25">
      <c r="A209" s="166">
        <v>197</v>
      </c>
      <c r="B209" s="97" t="s">
        <v>325</v>
      </c>
      <c r="C209" s="106"/>
      <c r="D209" s="97" t="s">
        <v>325</v>
      </c>
      <c r="E209" s="4" t="s">
        <v>390</v>
      </c>
      <c r="F209" s="4" t="s">
        <v>430</v>
      </c>
      <c r="G209" s="176">
        <v>230</v>
      </c>
      <c r="H209" s="175">
        <f t="shared" si="3"/>
        <v>271.39999999999998</v>
      </c>
    </row>
    <row r="210" spans="1:8" x14ac:dyDescent="0.25">
      <c r="A210" s="166">
        <v>198</v>
      </c>
      <c r="B210" s="97" t="s">
        <v>326</v>
      </c>
      <c r="C210" s="106"/>
      <c r="D210" s="97" t="s">
        <v>326</v>
      </c>
      <c r="E210" s="4" t="s">
        <v>390</v>
      </c>
      <c r="F210" s="4" t="s">
        <v>430</v>
      </c>
      <c r="G210" s="176">
        <v>465</v>
      </c>
      <c r="H210" s="175">
        <f t="shared" si="3"/>
        <v>548.69999999999993</v>
      </c>
    </row>
    <row r="211" spans="1:8" ht="30" x14ac:dyDescent="0.25">
      <c r="A211" s="166">
        <v>199</v>
      </c>
      <c r="B211" s="97" t="s">
        <v>327</v>
      </c>
      <c r="C211" s="106"/>
      <c r="D211" s="97" t="s">
        <v>327</v>
      </c>
      <c r="E211" s="4" t="s">
        <v>390</v>
      </c>
      <c r="F211" s="4" t="s">
        <v>430</v>
      </c>
      <c r="G211" s="176">
        <v>450</v>
      </c>
      <c r="H211" s="175">
        <f t="shared" si="3"/>
        <v>531</v>
      </c>
    </row>
    <row r="212" spans="1:8" x14ac:dyDescent="0.25">
      <c r="A212" s="166">
        <v>200</v>
      </c>
      <c r="B212" s="97" t="s">
        <v>328</v>
      </c>
      <c r="C212" s="106"/>
      <c r="D212" s="97" t="s">
        <v>328</v>
      </c>
      <c r="E212" s="4" t="s">
        <v>390</v>
      </c>
      <c r="F212" s="4" t="s">
        <v>430</v>
      </c>
      <c r="G212" s="176">
        <v>540</v>
      </c>
      <c r="H212" s="175">
        <f t="shared" si="3"/>
        <v>637.19999999999993</v>
      </c>
    </row>
    <row r="213" spans="1:8" x14ac:dyDescent="0.25">
      <c r="A213" s="166">
        <v>201</v>
      </c>
      <c r="B213" s="97" t="s">
        <v>329</v>
      </c>
      <c r="C213" s="106"/>
      <c r="D213" s="97" t="s">
        <v>329</v>
      </c>
      <c r="E213" s="4" t="s">
        <v>390</v>
      </c>
      <c r="F213" s="4" t="s">
        <v>430</v>
      </c>
      <c r="G213" s="176">
        <v>39.5</v>
      </c>
      <c r="H213" s="175">
        <f t="shared" si="3"/>
        <v>46.61</v>
      </c>
    </row>
    <row r="214" spans="1:8" x14ac:dyDescent="0.25">
      <c r="A214" s="166">
        <v>202</v>
      </c>
      <c r="B214" s="97" t="s">
        <v>330</v>
      </c>
      <c r="C214" s="106"/>
      <c r="D214" s="97" t="s">
        <v>330</v>
      </c>
      <c r="E214" s="4" t="s">
        <v>390</v>
      </c>
      <c r="F214" s="4" t="s">
        <v>430</v>
      </c>
      <c r="G214" s="176">
        <v>64</v>
      </c>
      <c r="H214" s="175">
        <f t="shared" si="3"/>
        <v>75.52</v>
      </c>
    </row>
    <row r="215" spans="1:8" x14ac:dyDescent="0.25">
      <c r="A215" s="166">
        <v>203</v>
      </c>
      <c r="B215" s="97" t="s">
        <v>331</v>
      </c>
      <c r="C215" s="106"/>
      <c r="D215" s="97" t="s">
        <v>331</v>
      </c>
      <c r="E215" s="4" t="s">
        <v>390</v>
      </c>
      <c r="F215" s="4" t="s">
        <v>430</v>
      </c>
      <c r="G215" s="176">
        <v>95</v>
      </c>
      <c r="H215" s="175">
        <f t="shared" si="3"/>
        <v>112.1</v>
      </c>
    </row>
    <row r="216" spans="1:8" x14ac:dyDescent="0.25">
      <c r="A216" s="166">
        <v>204</v>
      </c>
      <c r="B216" s="97" t="s">
        <v>332</v>
      </c>
      <c r="C216" s="106"/>
      <c r="D216" s="97" t="s">
        <v>332</v>
      </c>
      <c r="E216" s="4" t="s">
        <v>390</v>
      </c>
      <c r="F216" s="4" t="s">
        <v>430</v>
      </c>
      <c r="G216" s="176">
        <v>210</v>
      </c>
      <c r="H216" s="175">
        <f t="shared" si="3"/>
        <v>247.79999999999998</v>
      </c>
    </row>
    <row r="217" spans="1:8" x14ac:dyDescent="0.25">
      <c r="A217" s="166">
        <v>205</v>
      </c>
      <c r="B217" s="97" t="s">
        <v>333</v>
      </c>
      <c r="C217" s="106"/>
      <c r="D217" s="97" t="s">
        <v>333</v>
      </c>
      <c r="E217" s="4" t="s">
        <v>390</v>
      </c>
      <c r="F217" s="4" t="s">
        <v>430</v>
      </c>
      <c r="G217" s="176">
        <v>355</v>
      </c>
      <c r="H217" s="175">
        <f t="shared" si="3"/>
        <v>418.9</v>
      </c>
    </row>
    <row r="218" spans="1:8" x14ac:dyDescent="0.25">
      <c r="A218" s="166">
        <v>206</v>
      </c>
      <c r="B218" s="97" t="s">
        <v>334</v>
      </c>
      <c r="C218" s="106"/>
      <c r="D218" s="97" t="s">
        <v>334</v>
      </c>
      <c r="E218" s="4" t="s">
        <v>390</v>
      </c>
      <c r="F218" s="4" t="s">
        <v>430</v>
      </c>
      <c r="G218" s="176">
        <v>181.5</v>
      </c>
      <c r="H218" s="175">
        <f t="shared" si="3"/>
        <v>214.17</v>
      </c>
    </row>
    <row r="219" spans="1:8" x14ac:dyDescent="0.25">
      <c r="A219" s="166">
        <v>207</v>
      </c>
      <c r="B219" s="97" t="s">
        <v>335</v>
      </c>
      <c r="C219" s="106"/>
      <c r="D219" s="97" t="s">
        <v>335</v>
      </c>
      <c r="E219" s="4" t="s">
        <v>390</v>
      </c>
      <c r="F219" s="4" t="s">
        <v>430</v>
      </c>
      <c r="G219" s="176">
        <v>214</v>
      </c>
      <c r="H219" s="175">
        <f t="shared" si="3"/>
        <v>252.51999999999998</v>
      </c>
    </row>
    <row r="220" spans="1:8" x14ac:dyDescent="0.25">
      <c r="A220" s="166">
        <v>208</v>
      </c>
      <c r="B220" s="97" t="s">
        <v>336</v>
      </c>
      <c r="C220" s="106"/>
      <c r="D220" s="97" t="s">
        <v>336</v>
      </c>
      <c r="E220" s="4" t="s">
        <v>390</v>
      </c>
      <c r="F220" s="4" t="s">
        <v>430</v>
      </c>
      <c r="G220" s="176">
        <v>67.5</v>
      </c>
      <c r="H220" s="175">
        <f t="shared" si="3"/>
        <v>79.649999999999991</v>
      </c>
    </row>
    <row r="221" spans="1:8" x14ac:dyDescent="0.25">
      <c r="A221" s="166">
        <v>209</v>
      </c>
      <c r="B221" s="97" t="s">
        <v>337</v>
      </c>
      <c r="C221" s="106"/>
      <c r="D221" s="97" t="s">
        <v>337</v>
      </c>
      <c r="E221" s="4" t="s">
        <v>390</v>
      </c>
      <c r="F221" s="4" t="s">
        <v>430</v>
      </c>
      <c r="G221" s="176">
        <v>194.5</v>
      </c>
      <c r="H221" s="175">
        <f t="shared" si="3"/>
        <v>229.51</v>
      </c>
    </row>
    <row r="222" spans="1:8" x14ac:dyDescent="0.25">
      <c r="A222" s="166">
        <v>210</v>
      </c>
      <c r="B222" s="97" t="s">
        <v>338</v>
      </c>
      <c r="C222" s="106"/>
      <c r="D222" s="97" t="s">
        <v>338</v>
      </c>
      <c r="E222" s="4" t="s">
        <v>390</v>
      </c>
      <c r="F222" s="4" t="s">
        <v>430</v>
      </c>
      <c r="G222" s="176">
        <v>23</v>
      </c>
      <c r="H222" s="175">
        <f t="shared" si="3"/>
        <v>27.139999999999997</v>
      </c>
    </row>
    <row r="223" spans="1:8" x14ac:dyDescent="0.25">
      <c r="A223" s="166">
        <v>211</v>
      </c>
      <c r="B223" s="97" t="s">
        <v>339</v>
      </c>
      <c r="C223" s="106"/>
      <c r="D223" s="97" t="s">
        <v>339</v>
      </c>
      <c r="E223" s="4" t="s">
        <v>390</v>
      </c>
      <c r="F223" s="4" t="s">
        <v>430</v>
      </c>
      <c r="G223" s="176">
        <v>23.5</v>
      </c>
      <c r="H223" s="175">
        <f t="shared" si="3"/>
        <v>27.729999999999997</v>
      </c>
    </row>
    <row r="224" spans="1:8" x14ac:dyDescent="0.25">
      <c r="A224" s="166">
        <v>212</v>
      </c>
      <c r="B224" s="97" t="s">
        <v>340</v>
      </c>
      <c r="C224" s="106"/>
      <c r="D224" s="97" t="s">
        <v>340</v>
      </c>
      <c r="E224" s="4" t="s">
        <v>390</v>
      </c>
      <c r="F224" s="4" t="s">
        <v>430</v>
      </c>
      <c r="G224" s="176">
        <v>23.75</v>
      </c>
      <c r="H224" s="175">
        <f t="shared" si="3"/>
        <v>28.024999999999999</v>
      </c>
    </row>
    <row r="225" spans="1:8" x14ac:dyDescent="0.25">
      <c r="A225" s="166">
        <v>213</v>
      </c>
      <c r="B225" s="97" t="s">
        <v>341</v>
      </c>
      <c r="C225" s="106"/>
      <c r="D225" s="97" t="s">
        <v>341</v>
      </c>
      <c r="E225" s="4" t="s">
        <v>390</v>
      </c>
      <c r="F225" s="4" t="s">
        <v>430</v>
      </c>
      <c r="G225" s="176">
        <v>45.5</v>
      </c>
      <c r="H225" s="175">
        <f t="shared" si="3"/>
        <v>53.69</v>
      </c>
    </row>
    <row r="226" spans="1:8" x14ac:dyDescent="0.25">
      <c r="A226" s="166">
        <v>214</v>
      </c>
      <c r="B226" s="97" t="s">
        <v>342</v>
      </c>
      <c r="C226" s="106"/>
      <c r="D226" s="97" t="s">
        <v>342</v>
      </c>
      <c r="E226" s="4" t="s">
        <v>390</v>
      </c>
      <c r="F226" s="4" t="s">
        <v>430</v>
      </c>
      <c r="G226" s="176">
        <v>50.5</v>
      </c>
      <c r="H226" s="175">
        <f t="shared" si="3"/>
        <v>59.589999999999996</v>
      </c>
    </row>
    <row r="227" spans="1:8" x14ac:dyDescent="0.25">
      <c r="A227" s="166">
        <v>215</v>
      </c>
      <c r="B227" s="97" t="s">
        <v>343</v>
      </c>
      <c r="C227" s="106"/>
      <c r="D227" s="97" t="s">
        <v>343</v>
      </c>
      <c r="E227" s="4" t="s">
        <v>390</v>
      </c>
      <c r="F227" s="4" t="s">
        <v>430</v>
      </c>
      <c r="G227" s="176">
        <v>40.5</v>
      </c>
      <c r="H227" s="175">
        <f t="shared" si="3"/>
        <v>47.79</v>
      </c>
    </row>
    <row r="228" spans="1:8" x14ac:dyDescent="0.25">
      <c r="A228" s="166">
        <v>216</v>
      </c>
      <c r="B228" s="97" t="s">
        <v>344</v>
      </c>
      <c r="C228" s="106"/>
      <c r="D228" s="97" t="s">
        <v>344</v>
      </c>
      <c r="E228" s="4" t="s">
        <v>390</v>
      </c>
      <c r="F228" s="4" t="s">
        <v>430</v>
      </c>
      <c r="G228" s="176">
        <v>39</v>
      </c>
      <c r="H228" s="175">
        <f t="shared" si="3"/>
        <v>46.019999999999996</v>
      </c>
    </row>
    <row r="229" spans="1:8" x14ac:dyDescent="0.25">
      <c r="A229" s="166">
        <v>217</v>
      </c>
      <c r="B229" s="97" t="s">
        <v>345</v>
      </c>
      <c r="C229" s="106"/>
      <c r="D229" s="97" t="s">
        <v>345</v>
      </c>
      <c r="E229" s="4" t="s">
        <v>390</v>
      </c>
      <c r="F229" s="4" t="s">
        <v>430</v>
      </c>
      <c r="G229" s="176">
        <v>24.5</v>
      </c>
      <c r="H229" s="175">
        <f t="shared" si="3"/>
        <v>28.91</v>
      </c>
    </row>
    <row r="230" spans="1:8" x14ac:dyDescent="0.25">
      <c r="A230" s="166">
        <v>218</v>
      </c>
      <c r="B230" s="97" t="s">
        <v>346</v>
      </c>
      <c r="C230" s="106"/>
      <c r="D230" s="97" t="s">
        <v>346</v>
      </c>
      <c r="E230" s="4" t="s">
        <v>390</v>
      </c>
      <c r="F230" s="4" t="s">
        <v>430</v>
      </c>
      <c r="G230" s="176">
        <v>18.5</v>
      </c>
      <c r="H230" s="175">
        <f t="shared" si="3"/>
        <v>21.83</v>
      </c>
    </row>
    <row r="231" spans="1:8" x14ac:dyDescent="0.25">
      <c r="A231" s="166">
        <v>219</v>
      </c>
      <c r="B231" s="97" t="s">
        <v>347</v>
      </c>
      <c r="C231" s="106"/>
      <c r="D231" s="97" t="s">
        <v>347</v>
      </c>
      <c r="E231" s="4" t="s">
        <v>390</v>
      </c>
      <c r="F231" s="4" t="s">
        <v>430</v>
      </c>
      <c r="G231" s="176">
        <v>10.5</v>
      </c>
      <c r="H231" s="175">
        <f t="shared" si="3"/>
        <v>12.389999999999999</v>
      </c>
    </row>
    <row r="232" spans="1:8" x14ac:dyDescent="0.25">
      <c r="A232" s="166">
        <v>220</v>
      </c>
      <c r="B232" s="97" t="s">
        <v>348</v>
      </c>
      <c r="C232" s="106"/>
      <c r="D232" s="97" t="s">
        <v>348</v>
      </c>
      <c r="E232" s="4" t="s">
        <v>390</v>
      </c>
      <c r="F232" s="4" t="s">
        <v>430</v>
      </c>
      <c r="G232" s="176">
        <v>10.5</v>
      </c>
      <c r="H232" s="175">
        <f t="shared" si="3"/>
        <v>12.389999999999999</v>
      </c>
    </row>
    <row r="233" spans="1:8" x14ac:dyDescent="0.25">
      <c r="A233" s="166">
        <v>221</v>
      </c>
      <c r="B233" s="97" t="s">
        <v>349</v>
      </c>
      <c r="C233" s="106"/>
      <c r="D233" s="97" t="s">
        <v>349</v>
      </c>
      <c r="E233" s="4" t="s">
        <v>390</v>
      </c>
      <c r="F233" s="4" t="s">
        <v>430</v>
      </c>
      <c r="G233" s="176">
        <v>3</v>
      </c>
      <c r="H233" s="175">
        <f t="shared" si="3"/>
        <v>3.54</v>
      </c>
    </row>
    <row r="234" spans="1:8" x14ac:dyDescent="0.25">
      <c r="A234" s="166">
        <v>222</v>
      </c>
      <c r="B234" s="97" t="s">
        <v>350</v>
      </c>
      <c r="C234" s="106"/>
      <c r="D234" s="97" t="s">
        <v>350</v>
      </c>
      <c r="E234" s="4" t="s">
        <v>390</v>
      </c>
      <c r="F234" s="4" t="s">
        <v>430</v>
      </c>
      <c r="G234" s="176">
        <v>3</v>
      </c>
      <c r="H234" s="175">
        <f t="shared" si="3"/>
        <v>3.54</v>
      </c>
    </row>
    <row r="235" spans="1:8" x14ac:dyDescent="0.25">
      <c r="A235" s="166">
        <v>223</v>
      </c>
      <c r="B235" s="97" t="s">
        <v>351</v>
      </c>
      <c r="C235" s="106"/>
      <c r="D235" s="97" t="s">
        <v>351</v>
      </c>
      <c r="E235" s="4" t="s">
        <v>390</v>
      </c>
      <c r="F235" s="4" t="s">
        <v>430</v>
      </c>
      <c r="G235" s="176">
        <v>3</v>
      </c>
      <c r="H235" s="175">
        <f t="shared" si="3"/>
        <v>3.54</v>
      </c>
    </row>
    <row r="236" spans="1:8" x14ac:dyDescent="0.25">
      <c r="A236" s="166">
        <v>224</v>
      </c>
      <c r="B236" s="97" t="s">
        <v>352</v>
      </c>
      <c r="C236" s="106"/>
      <c r="D236" s="97" t="s">
        <v>352</v>
      </c>
      <c r="E236" s="4" t="s">
        <v>390</v>
      </c>
      <c r="F236" s="4" t="s">
        <v>430</v>
      </c>
      <c r="G236" s="176">
        <v>3</v>
      </c>
      <c r="H236" s="175">
        <f t="shared" si="3"/>
        <v>3.54</v>
      </c>
    </row>
    <row r="237" spans="1:8" x14ac:dyDescent="0.25">
      <c r="A237" s="166">
        <v>225</v>
      </c>
      <c r="B237" s="97" t="s">
        <v>353</v>
      </c>
      <c r="C237" s="106"/>
      <c r="D237" s="97" t="s">
        <v>353</v>
      </c>
      <c r="E237" s="4" t="s">
        <v>390</v>
      </c>
      <c r="F237" s="4" t="s">
        <v>430</v>
      </c>
      <c r="G237" s="176">
        <v>3</v>
      </c>
      <c r="H237" s="175">
        <f t="shared" si="3"/>
        <v>3.54</v>
      </c>
    </row>
    <row r="238" spans="1:8" x14ac:dyDescent="0.25">
      <c r="A238" s="166">
        <v>226</v>
      </c>
      <c r="B238" s="97" t="s">
        <v>354</v>
      </c>
      <c r="C238" s="106"/>
      <c r="D238" s="97" t="s">
        <v>354</v>
      </c>
      <c r="E238" s="4" t="s">
        <v>390</v>
      </c>
      <c r="F238" s="4" t="s">
        <v>430</v>
      </c>
      <c r="G238" s="176">
        <v>110</v>
      </c>
      <c r="H238" s="175">
        <f t="shared" si="3"/>
        <v>129.79999999999998</v>
      </c>
    </row>
    <row r="239" spans="1:8" x14ac:dyDescent="0.25">
      <c r="A239" s="166">
        <v>227</v>
      </c>
      <c r="B239" s="97" t="s">
        <v>355</v>
      </c>
      <c r="C239" s="106"/>
      <c r="D239" s="97" t="s">
        <v>355</v>
      </c>
      <c r="E239" s="4" t="s">
        <v>390</v>
      </c>
      <c r="F239" s="4" t="s">
        <v>430</v>
      </c>
      <c r="G239" s="176">
        <v>240</v>
      </c>
      <c r="H239" s="175">
        <f t="shared" si="3"/>
        <v>283.2</v>
      </c>
    </row>
    <row r="240" spans="1:8" x14ac:dyDescent="0.25">
      <c r="A240" s="166">
        <v>228</v>
      </c>
      <c r="B240" s="97" t="s">
        <v>356</v>
      </c>
      <c r="C240" s="106"/>
      <c r="D240" s="97" t="s">
        <v>392</v>
      </c>
      <c r="E240" s="79" t="s">
        <v>391</v>
      </c>
      <c r="F240" s="4" t="s">
        <v>430</v>
      </c>
      <c r="G240" s="176">
        <v>200</v>
      </c>
      <c r="H240" s="175">
        <f t="shared" si="3"/>
        <v>236</v>
      </c>
    </row>
    <row r="241" spans="1:8" ht="30" x14ac:dyDescent="0.25">
      <c r="A241" s="166">
        <v>229</v>
      </c>
      <c r="B241" s="97" t="s">
        <v>357</v>
      </c>
      <c r="C241" s="106"/>
      <c r="D241" s="97" t="s">
        <v>357</v>
      </c>
      <c r="E241" s="4" t="s">
        <v>390</v>
      </c>
      <c r="F241" s="4" t="s">
        <v>430</v>
      </c>
      <c r="G241" s="176">
        <v>87.5</v>
      </c>
      <c r="H241" s="175">
        <f t="shared" si="3"/>
        <v>103.25</v>
      </c>
    </row>
    <row r="242" spans="1:8" ht="30" x14ac:dyDescent="0.25">
      <c r="A242" s="166">
        <v>230</v>
      </c>
      <c r="B242" s="97" t="s">
        <v>358</v>
      </c>
      <c r="C242" s="106"/>
      <c r="D242" s="97" t="s">
        <v>358</v>
      </c>
      <c r="E242" s="4" t="s">
        <v>390</v>
      </c>
      <c r="F242" s="4" t="s">
        <v>430</v>
      </c>
      <c r="G242" s="176">
        <v>52.5</v>
      </c>
      <c r="H242" s="175">
        <f t="shared" si="3"/>
        <v>61.949999999999996</v>
      </c>
    </row>
    <row r="243" spans="1:8" ht="30" x14ac:dyDescent="0.25">
      <c r="A243" s="166">
        <v>231</v>
      </c>
      <c r="B243" s="97" t="s">
        <v>359</v>
      </c>
      <c r="C243" s="106"/>
      <c r="D243" s="97" t="s">
        <v>359</v>
      </c>
      <c r="E243" s="4" t="s">
        <v>390</v>
      </c>
      <c r="F243" s="4" t="s">
        <v>430</v>
      </c>
      <c r="G243" s="176">
        <v>22.5</v>
      </c>
      <c r="H243" s="175">
        <f t="shared" si="3"/>
        <v>26.549999999999997</v>
      </c>
    </row>
    <row r="244" spans="1:8" ht="30" x14ac:dyDescent="0.25">
      <c r="A244" s="166">
        <v>232</v>
      </c>
      <c r="B244" s="97" t="s">
        <v>360</v>
      </c>
      <c r="C244" s="106"/>
      <c r="D244" s="97" t="s">
        <v>360</v>
      </c>
      <c r="E244" s="4" t="s">
        <v>390</v>
      </c>
      <c r="F244" s="4" t="s">
        <v>430</v>
      </c>
      <c r="G244" s="176">
        <v>20.75</v>
      </c>
      <c r="H244" s="175">
        <f t="shared" si="3"/>
        <v>24.484999999999999</v>
      </c>
    </row>
    <row r="245" spans="1:8" ht="30" x14ac:dyDescent="0.25">
      <c r="A245" s="166">
        <v>233</v>
      </c>
      <c r="B245" s="97" t="s">
        <v>361</v>
      </c>
      <c r="C245" s="106"/>
      <c r="D245" s="97" t="s">
        <v>361</v>
      </c>
      <c r="E245" s="4" t="s">
        <v>390</v>
      </c>
      <c r="F245" s="4" t="s">
        <v>430</v>
      </c>
      <c r="G245" s="176">
        <v>19.25</v>
      </c>
      <c r="H245" s="175">
        <f t="shared" si="3"/>
        <v>22.715</v>
      </c>
    </row>
    <row r="246" spans="1:8" ht="30" x14ac:dyDescent="0.25">
      <c r="A246" s="166">
        <v>234</v>
      </c>
      <c r="B246" s="97" t="s">
        <v>362</v>
      </c>
      <c r="C246" s="106"/>
      <c r="D246" s="97" t="s">
        <v>362</v>
      </c>
      <c r="E246" s="4" t="s">
        <v>390</v>
      </c>
      <c r="F246" s="4" t="s">
        <v>430</v>
      </c>
      <c r="G246" s="176">
        <v>20</v>
      </c>
      <c r="H246" s="175">
        <f t="shared" si="3"/>
        <v>23.599999999999998</v>
      </c>
    </row>
    <row r="247" spans="1:8" x14ac:dyDescent="0.25">
      <c r="A247" s="166">
        <v>235</v>
      </c>
      <c r="B247" s="97" t="s">
        <v>363</v>
      </c>
      <c r="C247" s="106"/>
      <c r="D247" s="97" t="s">
        <v>363</v>
      </c>
      <c r="E247" s="4" t="s">
        <v>390</v>
      </c>
      <c r="F247" s="4" t="s">
        <v>430</v>
      </c>
      <c r="G247" s="176">
        <v>18.75</v>
      </c>
      <c r="H247" s="175">
        <f t="shared" si="3"/>
        <v>22.125</v>
      </c>
    </row>
    <row r="248" spans="1:8" x14ac:dyDescent="0.25">
      <c r="A248" s="166">
        <v>236</v>
      </c>
      <c r="B248" s="97" t="s">
        <v>364</v>
      </c>
      <c r="C248" s="106"/>
      <c r="D248" s="97" t="s">
        <v>364</v>
      </c>
      <c r="E248" s="4" t="s">
        <v>390</v>
      </c>
      <c r="F248" s="4" t="s">
        <v>430</v>
      </c>
      <c r="G248" s="176">
        <v>18.5</v>
      </c>
      <c r="H248" s="175">
        <f t="shared" si="3"/>
        <v>21.83</v>
      </c>
    </row>
    <row r="249" spans="1:8" x14ac:dyDescent="0.25">
      <c r="A249" s="166">
        <v>237</v>
      </c>
      <c r="B249" s="97" t="s">
        <v>365</v>
      </c>
      <c r="C249" s="106"/>
      <c r="D249" s="97" t="s">
        <v>365</v>
      </c>
      <c r="E249" s="4" t="s">
        <v>390</v>
      </c>
      <c r="F249" s="4" t="s">
        <v>430</v>
      </c>
      <c r="G249" s="176">
        <v>18.5</v>
      </c>
      <c r="H249" s="175">
        <f t="shared" si="3"/>
        <v>21.83</v>
      </c>
    </row>
    <row r="250" spans="1:8" ht="30" x14ac:dyDescent="0.25">
      <c r="A250" s="166">
        <v>238</v>
      </c>
      <c r="B250" s="97" t="s">
        <v>366</v>
      </c>
      <c r="C250" s="106"/>
      <c r="D250" s="97" t="s">
        <v>366</v>
      </c>
      <c r="E250" s="4" t="s">
        <v>390</v>
      </c>
      <c r="F250" s="4" t="s">
        <v>430</v>
      </c>
      <c r="G250" s="176">
        <v>18.5</v>
      </c>
      <c r="H250" s="175">
        <f t="shared" si="3"/>
        <v>21.83</v>
      </c>
    </row>
    <row r="251" spans="1:8" ht="30" x14ac:dyDescent="0.25">
      <c r="A251" s="166">
        <v>239</v>
      </c>
      <c r="B251" s="97" t="s">
        <v>367</v>
      </c>
      <c r="C251" s="106"/>
      <c r="D251" s="97" t="s">
        <v>367</v>
      </c>
      <c r="E251" s="4" t="s">
        <v>390</v>
      </c>
      <c r="F251" s="4" t="s">
        <v>430</v>
      </c>
      <c r="G251" s="176">
        <v>387</v>
      </c>
      <c r="H251" s="175">
        <f t="shared" si="3"/>
        <v>456.65999999999997</v>
      </c>
    </row>
    <row r="252" spans="1:8" x14ac:dyDescent="0.25">
      <c r="A252" s="166">
        <v>240</v>
      </c>
      <c r="B252" s="97" t="s">
        <v>368</v>
      </c>
      <c r="C252" s="106"/>
      <c r="D252" s="97" t="s">
        <v>368</v>
      </c>
      <c r="E252" s="4" t="s">
        <v>390</v>
      </c>
      <c r="F252" s="4" t="s">
        <v>430</v>
      </c>
      <c r="G252" s="176">
        <v>19.75</v>
      </c>
      <c r="H252" s="175">
        <f t="shared" si="3"/>
        <v>23.305</v>
      </c>
    </row>
    <row r="253" spans="1:8" ht="30" x14ac:dyDescent="0.25">
      <c r="A253" s="166">
        <v>241</v>
      </c>
      <c r="B253" s="97" t="s">
        <v>369</v>
      </c>
      <c r="C253" s="106"/>
      <c r="D253" s="97" t="s">
        <v>369</v>
      </c>
      <c r="E253" s="4" t="s">
        <v>390</v>
      </c>
      <c r="F253" s="4" t="s">
        <v>430</v>
      </c>
      <c r="G253" s="176">
        <v>22.5</v>
      </c>
      <c r="H253" s="175">
        <f t="shared" si="3"/>
        <v>26.549999999999997</v>
      </c>
    </row>
    <row r="254" spans="1:8" ht="30" x14ac:dyDescent="0.25">
      <c r="A254" s="166">
        <v>242</v>
      </c>
      <c r="B254" s="97" t="s">
        <v>370</v>
      </c>
      <c r="C254" s="106"/>
      <c r="D254" s="97" t="s">
        <v>370</v>
      </c>
      <c r="E254" s="4" t="s">
        <v>390</v>
      </c>
      <c r="F254" s="4" t="s">
        <v>430</v>
      </c>
      <c r="G254" s="176">
        <v>31.5</v>
      </c>
      <c r="H254" s="175">
        <f t="shared" si="3"/>
        <v>37.169999999999995</v>
      </c>
    </row>
    <row r="255" spans="1:8" x14ac:dyDescent="0.25">
      <c r="A255" s="166">
        <v>243</v>
      </c>
      <c r="B255" s="97" t="s">
        <v>508</v>
      </c>
      <c r="C255" s="106"/>
      <c r="D255" s="97" t="s">
        <v>508</v>
      </c>
      <c r="E255" s="4" t="s">
        <v>390</v>
      </c>
      <c r="F255" s="4" t="s">
        <v>430</v>
      </c>
      <c r="G255" s="176">
        <v>23</v>
      </c>
      <c r="H255" s="175">
        <f t="shared" si="3"/>
        <v>27.139999999999997</v>
      </c>
    </row>
    <row r="256" spans="1:8" x14ac:dyDescent="0.25">
      <c r="A256" s="166">
        <v>244</v>
      </c>
      <c r="B256" s="97" t="s">
        <v>509</v>
      </c>
      <c r="C256" s="106"/>
      <c r="D256" s="97" t="s">
        <v>509</v>
      </c>
      <c r="E256" s="4" t="s">
        <v>390</v>
      </c>
      <c r="F256" s="4" t="s">
        <v>430</v>
      </c>
      <c r="G256" s="176">
        <v>17</v>
      </c>
      <c r="H256" s="175">
        <f t="shared" si="3"/>
        <v>20.059999999999999</v>
      </c>
    </row>
    <row r="257" spans="1:8" x14ac:dyDescent="0.25">
      <c r="A257" s="166">
        <v>245</v>
      </c>
      <c r="B257" s="97" t="s">
        <v>510</v>
      </c>
      <c r="C257" s="106"/>
      <c r="D257" s="97" t="s">
        <v>510</v>
      </c>
      <c r="E257" s="4" t="s">
        <v>390</v>
      </c>
      <c r="F257" s="4" t="s">
        <v>430</v>
      </c>
      <c r="G257" s="176">
        <v>53.5</v>
      </c>
      <c r="H257" s="175">
        <f t="shared" si="3"/>
        <v>63.129999999999995</v>
      </c>
    </row>
    <row r="258" spans="1:8" x14ac:dyDescent="0.25">
      <c r="A258" s="166">
        <v>246</v>
      </c>
      <c r="B258" s="97" t="s">
        <v>511</v>
      </c>
      <c r="C258" s="106"/>
      <c r="D258" s="97" t="s">
        <v>511</v>
      </c>
      <c r="E258" s="4" t="s">
        <v>390</v>
      </c>
      <c r="F258" s="4" t="s">
        <v>430</v>
      </c>
      <c r="G258" s="176">
        <v>31</v>
      </c>
      <c r="H258" s="175">
        <f t="shared" si="3"/>
        <v>36.58</v>
      </c>
    </row>
    <row r="259" spans="1:8" x14ac:dyDescent="0.25">
      <c r="A259" s="166">
        <v>247</v>
      </c>
      <c r="B259" s="97" t="s">
        <v>512</v>
      </c>
      <c r="C259" s="106"/>
      <c r="D259" s="97" t="s">
        <v>512</v>
      </c>
      <c r="E259" s="4" t="s">
        <v>390</v>
      </c>
      <c r="F259" s="4" t="s">
        <v>430</v>
      </c>
      <c r="G259" s="176">
        <v>39</v>
      </c>
      <c r="H259" s="175">
        <f t="shared" si="3"/>
        <v>46.019999999999996</v>
      </c>
    </row>
    <row r="260" spans="1:8" x14ac:dyDescent="0.25">
      <c r="A260" s="166">
        <v>248</v>
      </c>
      <c r="B260" s="97" t="s">
        <v>513</v>
      </c>
      <c r="C260" s="106"/>
      <c r="D260" s="97" t="s">
        <v>513</v>
      </c>
      <c r="E260" s="4" t="s">
        <v>390</v>
      </c>
      <c r="F260" s="4" t="s">
        <v>430</v>
      </c>
      <c r="G260" s="176">
        <v>28</v>
      </c>
      <c r="H260" s="175">
        <f t="shared" si="3"/>
        <v>33.04</v>
      </c>
    </row>
    <row r="261" spans="1:8" x14ac:dyDescent="0.25">
      <c r="A261" s="166">
        <v>249</v>
      </c>
      <c r="B261" s="97" t="s">
        <v>514</v>
      </c>
      <c r="C261" s="106"/>
      <c r="D261" s="97" t="s">
        <v>514</v>
      </c>
      <c r="E261" s="4" t="s">
        <v>390</v>
      </c>
      <c r="F261" s="4" t="s">
        <v>430</v>
      </c>
      <c r="G261" s="176">
        <v>40</v>
      </c>
      <c r="H261" s="175">
        <f t="shared" si="3"/>
        <v>47.199999999999996</v>
      </c>
    </row>
    <row r="262" spans="1:8" x14ac:dyDescent="0.25">
      <c r="A262" s="166">
        <v>250</v>
      </c>
      <c r="B262" s="97" t="s">
        <v>515</v>
      </c>
      <c r="C262" s="106"/>
      <c r="D262" s="97" t="s">
        <v>515</v>
      </c>
      <c r="E262" s="4" t="s">
        <v>390</v>
      </c>
      <c r="F262" s="4" t="s">
        <v>430</v>
      </c>
      <c r="G262" s="176">
        <v>55</v>
      </c>
      <c r="H262" s="175">
        <f t="shared" si="3"/>
        <v>64.899999999999991</v>
      </c>
    </row>
    <row r="263" spans="1:8" x14ac:dyDescent="0.25">
      <c r="A263" s="166">
        <v>251</v>
      </c>
      <c r="B263" s="97" t="s">
        <v>516</v>
      </c>
      <c r="C263" s="106"/>
      <c r="D263" s="97" t="s">
        <v>516</v>
      </c>
      <c r="E263" s="4" t="s">
        <v>390</v>
      </c>
      <c r="F263" s="4" t="s">
        <v>430</v>
      </c>
      <c r="G263" s="176">
        <v>38.5</v>
      </c>
      <c r="H263" s="175">
        <f t="shared" si="3"/>
        <v>45.43</v>
      </c>
    </row>
    <row r="264" spans="1:8" x14ac:dyDescent="0.25">
      <c r="A264" s="166">
        <v>252</v>
      </c>
      <c r="B264" s="97" t="s">
        <v>517</v>
      </c>
      <c r="C264" s="106"/>
      <c r="D264" s="97" t="s">
        <v>517</v>
      </c>
      <c r="E264" s="4" t="s">
        <v>390</v>
      </c>
      <c r="F264" s="4" t="s">
        <v>430</v>
      </c>
      <c r="G264" s="176">
        <v>1160</v>
      </c>
      <c r="H264" s="175">
        <f t="shared" si="3"/>
        <v>1368.8</v>
      </c>
    </row>
    <row r="265" spans="1:8" x14ac:dyDescent="0.25">
      <c r="A265" s="166">
        <v>253</v>
      </c>
      <c r="B265" s="97" t="s">
        <v>518</v>
      </c>
      <c r="C265" s="106"/>
      <c r="D265" s="97" t="s">
        <v>518</v>
      </c>
      <c r="E265" s="4" t="s">
        <v>390</v>
      </c>
      <c r="F265" s="4" t="s">
        <v>430</v>
      </c>
      <c r="G265" s="176">
        <v>740</v>
      </c>
      <c r="H265" s="175">
        <f t="shared" si="3"/>
        <v>873.19999999999993</v>
      </c>
    </row>
    <row r="266" spans="1:8" x14ac:dyDescent="0.25">
      <c r="A266" s="166">
        <v>254</v>
      </c>
      <c r="B266" s="97" t="s">
        <v>371</v>
      </c>
      <c r="C266" s="106"/>
      <c r="D266" s="97" t="s">
        <v>371</v>
      </c>
      <c r="E266" s="4" t="s">
        <v>390</v>
      </c>
      <c r="F266" s="4" t="s">
        <v>430</v>
      </c>
      <c r="G266" s="176">
        <v>190</v>
      </c>
      <c r="H266" s="175">
        <f t="shared" si="3"/>
        <v>224.2</v>
      </c>
    </row>
    <row r="267" spans="1:8" ht="30" x14ac:dyDescent="0.25">
      <c r="A267" s="166">
        <v>255</v>
      </c>
      <c r="B267" s="97" t="s">
        <v>372</v>
      </c>
      <c r="C267" s="106"/>
      <c r="D267" s="97" t="s">
        <v>372</v>
      </c>
      <c r="E267" s="4" t="s">
        <v>390</v>
      </c>
      <c r="F267" s="4" t="s">
        <v>430</v>
      </c>
      <c r="G267" s="176">
        <v>198</v>
      </c>
      <c r="H267" s="175">
        <f t="shared" si="3"/>
        <v>233.64</v>
      </c>
    </row>
    <row r="268" spans="1:8" x14ac:dyDescent="0.25">
      <c r="A268" s="166">
        <v>256</v>
      </c>
      <c r="B268" s="97" t="s">
        <v>373</v>
      </c>
      <c r="C268" s="106"/>
      <c r="D268" s="97" t="s">
        <v>373</v>
      </c>
      <c r="E268" s="4" t="s">
        <v>390</v>
      </c>
      <c r="F268" s="4" t="s">
        <v>430</v>
      </c>
      <c r="G268" s="176">
        <v>177.5</v>
      </c>
      <c r="H268" s="175">
        <f t="shared" si="3"/>
        <v>209.45</v>
      </c>
    </row>
    <row r="269" spans="1:8" x14ac:dyDescent="0.25">
      <c r="A269" s="166">
        <v>257</v>
      </c>
      <c r="B269" s="97" t="s">
        <v>519</v>
      </c>
      <c r="C269" s="106"/>
      <c r="D269" s="97" t="s">
        <v>519</v>
      </c>
      <c r="E269" s="4" t="s">
        <v>390</v>
      </c>
      <c r="F269" s="4" t="s">
        <v>430</v>
      </c>
      <c r="G269" s="176">
        <v>28</v>
      </c>
      <c r="H269" s="175">
        <f t="shared" si="3"/>
        <v>33.04</v>
      </c>
    </row>
    <row r="270" spans="1:8" x14ac:dyDescent="0.25">
      <c r="A270" s="166">
        <v>258</v>
      </c>
      <c r="B270" s="97" t="s">
        <v>520</v>
      </c>
      <c r="C270" s="106"/>
      <c r="D270" s="97" t="s">
        <v>520</v>
      </c>
      <c r="E270" s="4" t="s">
        <v>390</v>
      </c>
      <c r="F270" s="4" t="s">
        <v>430</v>
      </c>
      <c r="G270" s="176">
        <v>23</v>
      </c>
      <c r="H270" s="175">
        <f t="shared" ref="H270:H333" si="4">G270*1.18</f>
        <v>27.139999999999997</v>
      </c>
    </row>
    <row r="271" spans="1:8" x14ac:dyDescent="0.25">
      <c r="A271" s="166">
        <v>259</v>
      </c>
      <c r="B271" s="97" t="s">
        <v>521</v>
      </c>
      <c r="C271" s="106"/>
      <c r="D271" s="97" t="s">
        <v>521</v>
      </c>
      <c r="E271" s="4" t="s">
        <v>390</v>
      </c>
      <c r="F271" s="4" t="s">
        <v>430</v>
      </c>
      <c r="G271" s="176">
        <v>66</v>
      </c>
      <c r="H271" s="175">
        <f t="shared" si="4"/>
        <v>77.88</v>
      </c>
    </row>
    <row r="272" spans="1:8" x14ac:dyDescent="0.25">
      <c r="A272" s="166">
        <v>260</v>
      </c>
      <c r="B272" s="97" t="s">
        <v>522</v>
      </c>
      <c r="C272" s="106"/>
      <c r="D272" s="97" t="s">
        <v>522</v>
      </c>
      <c r="E272" s="4" t="s">
        <v>390</v>
      </c>
      <c r="F272" s="4" t="s">
        <v>430</v>
      </c>
      <c r="G272" s="176">
        <v>22.5</v>
      </c>
      <c r="H272" s="175">
        <f t="shared" si="4"/>
        <v>26.549999999999997</v>
      </c>
    </row>
    <row r="273" spans="1:8" x14ac:dyDescent="0.25">
      <c r="A273" s="166">
        <v>261</v>
      </c>
      <c r="B273" s="97" t="s">
        <v>523</v>
      </c>
      <c r="C273" s="106"/>
      <c r="D273" s="97" t="s">
        <v>523</v>
      </c>
      <c r="E273" s="4" t="s">
        <v>390</v>
      </c>
      <c r="F273" s="4" t="s">
        <v>430</v>
      </c>
      <c r="G273" s="176">
        <v>24</v>
      </c>
      <c r="H273" s="175">
        <f t="shared" si="4"/>
        <v>28.32</v>
      </c>
    </row>
    <row r="274" spans="1:8" x14ac:dyDescent="0.25">
      <c r="A274" s="166">
        <v>262</v>
      </c>
      <c r="B274" s="97" t="s">
        <v>524</v>
      </c>
      <c r="C274" s="106"/>
      <c r="D274" s="97" t="s">
        <v>524</v>
      </c>
      <c r="E274" s="4" t="s">
        <v>390</v>
      </c>
      <c r="F274" s="4" t="s">
        <v>430</v>
      </c>
      <c r="G274" s="176">
        <v>28.5</v>
      </c>
      <c r="H274" s="175">
        <f t="shared" si="4"/>
        <v>33.629999999999995</v>
      </c>
    </row>
    <row r="275" spans="1:8" x14ac:dyDescent="0.25">
      <c r="A275" s="166">
        <v>263</v>
      </c>
      <c r="B275" s="97" t="s">
        <v>525</v>
      </c>
      <c r="C275" s="106"/>
      <c r="D275" s="97" t="s">
        <v>525</v>
      </c>
      <c r="E275" s="4" t="s">
        <v>390</v>
      </c>
      <c r="F275" s="4" t="s">
        <v>430</v>
      </c>
      <c r="G275" s="176">
        <v>52.5</v>
      </c>
      <c r="H275" s="175">
        <f t="shared" si="4"/>
        <v>61.949999999999996</v>
      </c>
    </row>
    <row r="276" spans="1:8" x14ac:dyDescent="0.25">
      <c r="A276" s="166">
        <v>264</v>
      </c>
      <c r="B276" s="97" t="s">
        <v>526</v>
      </c>
      <c r="C276" s="106"/>
      <c r="D276" s="97" t="s">
        <v>526</v>
      </c>
      <c r="E276" s="4" t="s">
        <v>390</v>
      </c>
      <c r="F276" s="4" t="s">
        <v>430</v>
      </c>
      <c r="G276" s="176">
        <v>30</v>
      </c>
      <c r="H276" s="175">
        <f t="shared" si="4"/>
        <v>35.4</v>
      </c>
    </row>
    <row r="277" spans="1:8" x14ac:dyDescent="0.25">
      <c r="A277" s="166">
        <v>265</v>
      </c>
      <c r="B277" s="97" t="s">
        <v>527</v>
      </c>
      <c r="C277" s="106"/>
      <c r="D277" s="97" t="s">
        <v>527</v>
      </c>
      <c r="E277" s="4" t="s">
        <v>390</v>
      </c>
      <c r="F277" s="4" t="s">
        <v>430</v>
      </c>
      <c r="G277" s="176">
        <v>33</v>
      </c>
      <c r="H277" s="175">
        <f t="shared" si="4"/>
        <v>38.94</v>
      </c>
    </row>
    <row r="278" spans="1:8" x14ac:dyDescent="0.25">
      <c r="A278" s="166">
        <v>266</v>
      </c>
      <c r="B278" s="97" t="s">
        <v>528</v>
      </c>
      <c r="C278" s="106"/>
      <c r="D278" s="97" t="s">
        <v>528</v>
      </c>
      <c r="E278" s="4" t="s">
        <v>390</v>
      </c>
      <c r="F278" s="4" t="s">
        <v>430</v>
      </c>
      <c r="G278" s="176">
        <v>26</v>
      </c>
      <c r="H278" s="175">
        <f t="shared" si="4"/>
        <v>30.68</v>
      </c>
    </row>
    <row r="279" spans="1:8" x14ac:dyDescent="0.25">
      <c r="A279" s="166">
        <v>267</v>
      </c>
      <c r="B279" s="97" t="s">
        <v>529</v>
      </c>
      <c r="C279" s="106"/>
      <c r="D279" s="97" t="s">
        <v>529</v>
      </c>
      <c r="E279" s="4" t="s">
        <v>390</v>
      </c>
      <c r="F279" s="4" t="s">
        <v>430</v>
      </c>
      <c r="G279" s="176">
        <v>32.5</v>
      </c>
      <c r="H279" s="175">
        <f t="shared" si="4"/>
        <v>38.35</v>
      </c>
    </row>
    <row r="280" spans="1:8" x14ac:dyDescent="0.25">
      <c r="A280" s="166">
        <v>268</v>
      </c>
      <c r="B280" s="97" t="s">
        <v>530</v>
      </c>
      <c r="C280" s="106"/>
      <c r="D280" s="97" t="s">
        <v>530</v>
      </c>
      <c r="E280" s="4" t="s">
        <v>390</v>
      </c>
      <c r="F280" s="4" t="s">
        <v>430</v>
      </c>
      <c r="G280" s="176">
        <v>145</v>
      </c>
      <c r="H280" s="175">
        <f t="shared" si="4"/>
        <v>171.1</v>
      </c>
    </row>
    <row r="281" spans="1:8" x14ac:dyDescent="0.25">
      <c r="A281" s="166">
        <v>269</v>
      </c>
      <c r="B281" s="97" t="s">
        <v>531</v>
      </c>
      <c r="C281" s="106"/>
      <c r="D281" s="97" t="s">
        <v>531</v>
      </c>
      <c r="E281" s="4" t="s">
        <v>390</v>
      </c>
      <c r="F281" s="4" t="s">
        <v>430</v>
      </c>
      <c r="G281" s="176">
        <v>184</v>
      </c>
      <c r="H281" s="175">
        <f t="shared" si="4"/>
        <v>217.11999999999998</v>
      </c>
    </row>
    <row r="282" spans="1:8" x14ac:dyDescent="0.25">
      <c r="A282" s="166">
        <v>270</v>
      </c>
      <c r="B282" s="97" t="s">
        <v>532</v>
      </c>
      <c r="C282" s="106"/>
      <c r="D282" s="97" t="s">
        <v>532</v>
      </c>
      <c r="E282" s="4" t="s">
        <v>390</v>
      </c>
      <c r="F282" s="4" t="s">
        <v>430</v>
      </c>
      <c r="G282" s="176">
        <v>35</v>
      </c>
      <c r="H282" s="175">
        <f t="shared" si="4"/>
        <v>41.3</v>
      </c>
    </row>
    <row r="283" spans="1:8" x14ac:dyDescent="0.25">
      <c r="A283" s="166">
        <v>271</v>
      </c>
      <c r="B283" s="97" t="s">
        <v>533</v>
      </c>
      <c r="C283" s="106"/>
      <c r="D283" s="97" t="s">
        <v>533</v>
      </c>
      <c r="E283" s="4" t="s">
        <v>390</v>
      </c>
      <c r="F283" s="4" t="s">
        <v>430</v>
      </c>
      <c r="G283" s="176">
        <v>192.5</v>
      </c>
      <c r="H283" s="175">
        <f t="shared" si="4"/>
        <v>227.14999999999998</v>
      </c>
    </row>
    <row r="284" spans="1:8" x14ac:dyDescent="0.25">
      <c r="A284" s="166">
        <v>272</v>
      </c>
      <c r="B284" s="97" t="s">
        <v>534</v>
      </c>
      <c r="C284" s="106"/>
      <c r="D284" s="97" t="s">
        <v>534</v>
      </c>
      <c r="E284" s="4" t="s">
        <v>390</v>
      </c>
      <c r="F284" s="4" t="s">
        <v>430</v>
      </c>
      <c r="G284" s="176">
        <v>17.5</v>
      </c>
      <c r="H284" s="175">
        <f t="shared" si="4"/>
        <v>20.65</v>
      </c>
    </row>
    <row r="285" spans="1:8" x14ac:dyDescent="0.25">
      <c r="A285" s="166">
        <v>273</v>
      </c>
      <c r="B285" s="97" t="s">
        <v>535</v>
      </c>
      <c r="C285" s="106"/>
      <c r="D285" s="97" t="s">
        <v>535</v>
      </c>
      <c r="E285" s="4" t="s">
        <v>390</v>
      </c>
      <c r="F285" s="4" t="s">
        <v>430</v>
      </c>
      <c r="G285" s="176">
        <v>117.5</v>
      </c>
      <c r="H285" s="175">
        <f t="shared" si="4"/>
        <v>138.65</v>
      </c>
    </row>
    <row r="286" spans="1:8" x14ac:dyDescent="0.25">
      <c r="A286" s="166">
        <v>274</v>
      </c>
      <c r="B286" s="97" t="s">
        <v>536</v>
      </c>
      <c r="C286" s="106"/>
      <c r="D286" s="97" t="s">
        <v>536</v>
      </c>
      <c r="E286" s="4" t="s">
        <v>390</v>
      </c>
      <c r="F286" s="4" t="s">
        <v>430</v>
      </c>
      <c r="G286" s="176">
        <v>12.5</v>
      </c>
      <c r="H286" s="175">
        <f t="shared" si="4"/>
        <v>14.75</v>
      </c>
    </row>
    <row r="287" spans="1:8" x14ac:dyDescent="0.25">
      <c r="A287" s="166">
        <v>275</v>
      </c>
      <c r="B287" s="97" t="s">
        <v>537</v>
      </c>
      <c r="C287" s="106"/>
      <c r="D287" s="97" t="s">
        <v>537</v>
      </c>
      <c r="E287" s="4" t="s">
        <v>390</v>
      </c>
      <c r="F287" s="4" t="s">
        <v>430</v>
      </c>
      <c r="G287" s="176">
        <v>36.5</v>
      </c>
      <c r="H287" s="175">
        <f t="shared" si="4"/>
        <v>43.07</v>
      </c>
    </row>
    <row r="288" spans="1:8" x14ac:dyDescent="0.25">
      <c r="A288" s="166">
        <v>276</v>
      </c>
      <c r="B288" s="97" t="s">
        <v>538</v>
      </c>
      <c r="C288" s="106"/>
      <c r="D288" s="97" t="s">
        <v>538</v>
      </c>
      <c r="E288" s="4" t="s">
        <v>390</v>
      </c>
      <c r="F288" s="4" t="s">
        <v>430</v>
      </c>
      <c r="G288" s="176">
        <v>23</v>
      </c>
      <c r="H288" s="175">
        <f t="shared" si="4"/>
        <v>27.139999999999997</v>
      </c>
    </row>
    <row r="289" spans="1:8" x14ac:dyDescent="0.25">
      <c r="A289" s="166">
        <v>277</v>
      </c>
      <c r="B289" s="97" t="s">
        <v>539</v>
      </c>
      <c r="C289" s="106"/>
      <c r="D289" s="97" t="s">
        <v>539</v>
      </c>
      <c r="E289" s="4" t="s">
        <v>390</v>
      </c>
      <c r="F289" s="4" t="s">
        <v>430</v>
      </c>
      <c r="G289" s="176">
        <v>13.5</v>
      </c>
      <c r="H289" s="175">
        <f t="shared" si="4"/>
        <v>15.93</v>
      </c>
    </row>
    <row r="290" spans="1:8" x14ac:dyDescent="0.25">
      <c r="A290" s="166">
        <v>278</v>
      </c>
      <c r="B290" s="97" t="s">
        <v>540</v>
      </c>
      <c r="C290" s="106"/>
      <c r="D290" s="97" t="s">
        <v>540</v>
      </c>
      <c r="E290" s="4" t="s">
        <v>390</v>
      </c>
      <c r="F290" s="4" t="s">
        <v>430</v>
      </c>
      <c r="G290" s="176">
        <v>113.5</v>
      </c>
      <c r="H290" s="175">
        <f t="shared" si="4"/>
        <v>133.93</v>
      </c>
    </row>
    <row r="291" spans="1:8" x14ac:dyDescent="0.25">
      <c r="A291" s="166">
        <v>279</v>
      </c>
      <c r="B291" s="97" t="s">
        <v>541</v>
      </c>
      <c r="C291" s="106"/>
      <c r="D291" s="97" t="s">
        <v>541</v>
      </c>
      <c r="E291" s="4" t="s">
        <v>390</v>
      </c>
      <c r="F291" s="4" t="s">
        <v>430</v>
      </c>
      <c r="G291" s="176">
        <v>44</v>
      </c>
      <c r="H291" s="175">
        <f t="shared" si="4"/>
        <v>51.919999999999995</v>
      </c>
    </row>
    <row r="292" spans="1:8" x14ac:dyDescent="0.25">
      <c r="A292" s="166">
        <v>280</v>
      </c>
      <c r="B292" s="97" t="s">
        <v>542</v>
      </c>
      <c r="C292" s="106"/>
      <c r="D292" s="97" t="s">
        <v>542</v>
      </c>
      <c r="E292" s="4" t="s">
        <v>390</v>
      </c>
      <c r="F292" s="4" t="s">
        <v>430</v>
      </c>
      <c r="G292" s="176">
        <v>26</v>
      </c>
      <c r="H292" s="175">
        <f t="shared" si="4"/>
        <v>30.68</v>
      </c>
    </row>
    <row r="293" spans="1:8" x14ac:dyDescent="0.25">
      <c r="A293" s="166">
        <v>281</v>
      </c>
      <c r="B293" s="97" t="s">
        <v>543</v>
      </c>
      <c r="C293" s="106"/>
      <c r="D293" s="97" t="s">
        <v>543</v>
      </c>
      <c r="E293" s="4" t="s">
        <v>390</v>
      </c>
      <c r="F293" s="4" t="s">
        <v>430</v>
      </c>
      <c r="G293" s="176">
        <v>43</v>
      </c>
      <c r="H293" s="175">
        <f t="shared" si="4"/>
        <v>50.739999999999995</v>
      </c>
    </row>
    <row r="294" spans="1:8" x14ac:dyDescent="0.25">
      <c r="A294" s="166">
        <v>282</v>
      </c>
      <c r="B294" s="97" t="s">
        <v>544</v>
      </c>
      <c r="C294" s="106"/>
      <c r="D294" s="97" t="s">
        <v>544</v>
      </c>
      <c r="E294" s="4" t="s">
        <v>390</v>
      </c>
      <c r="F294" s="4" t="s">
        <v>430</v>
      </c>
      <c r="G294" s="176">
        <v>111</v>
      </c>
      <c r="H294" s="175">
        <f t="shared" si="4"/>
        <v>130.97999999999999</v>
      </c>
    </row>
    <row r="295" spans="1:8" x14ac:dyDescent="0.25">
      <c r="A295" s="166">
        <v>283</v>
      </c>
      <c r="B295" s="97" t="s">
        <v>545</v>
      </c>
      <c r="C295" s="106"/>
      <c r="D295" s="97" t="s">
        <v>545</v>
      </c>
      <c r="E295" s="4" t="s">
        <v>390</v>
      </c>
      <c r="F295" s="4" t="s">
        <v>430</v>
      </c>
      <c r="G295" s="176">
        <v>120</v>
      </c>
      <c r="H295" s="175">
        <f t="shared" si="4"/>
        <v>141.6</v>
      </c>
    </row>
    <row r="296" spans="1:8" x14ac:dyDescent="0.25">
      <c r="A296" s="166">
        <v>284</v>
      </c>
      <c r="B296" s="97" t="s">
        <v>546</v>
      </c>
      <c r="C296" s="106"/>
      <c r="D296" s="97" t="s">
        <v>546</v>
      </c>
      <c r="E296" s="4" t="s">
        <v>390</v>
      </c>
      <c r="F296" s="4" t="s">
        <v>430</v>
      </c>
      <c r="G296" s="176">
        <v>152.5</v>
      </c>
      <c r="H296" s="175">
        <f t="shared" si="4"/>
        <v>179.95</v>
      </c>
    </row>
    <row r="297" spans="1:8" x14ac:dyDescent="0.25">
      <c r="A297" s="166">
        <v>285</v>
      </c>
      <c r="B297" s="97" t="s">
        <v>547</v>
      </c>
      <c r="C297" s="106"/>
      <c r="D297" s="97" t="s">
        <v>547</v>
      </c>
      <c r="E297" s="4" t="s">
        <v>390</v>
      </c>
      <c r="F297" s="4" t="s">
        <v>430</v>
      </c>
      <c r="G297" s="176">
        <v>189</v>
      </c>
      <c r="H297" s="175">
        <f t="shared" si="4"/>
        <v>223.01999999999998</v>
      </c>
    </row>
    <row r="298" spans="1:8" x14ac:dyDescent="0.25">
      <c r="A298" s="166">
        <v>286</v>
      </c>
      <c r="B298" s="97" t="s">
        <v>548</v>
      </c>
      <c r="C298" s="106"/>
      <c r="D298" s="97" t="s">
        <v>548</v>
      </c>
      <c r="E298" s="4" t="s">
        <v>390</v>
      </c>
      <c r="F298" s="4" t="s">
        <v>430</v>
      </c>
      <c r="G298" s="176">
        <v>109</v>
      </c>
      <c r="H298" s="175">
        <f t="shared" si="4"/>
        <v>128.62</v>
      </c>
    </row>
    <row r="299" spans="1:8" x14ac:dyDescent="0.25">
      <c r="A299" s="166">
        <v>287</v>
      </c>
      <c r="B299" s="97" t="s">
        <v>549</v>
      </c>
      <c r="C299" s="106"/>
      <c r="D299" s="97" t="s">
        <v>549</v>
      </c>
      <c r="E299" s="4" t="s">
        <v>390</v>
      </c>
      <c r="F299" s="4" t="s">
        <v>430</v>
      </c>
      <c r="G299" s="176">
        <v>190</v>
      </c>
      <c r="H299" s="175">
        <f t="shared" si="4"/>
        <v>224.2</v>
      </c>
    </row>
    <row r="300" spans="1:8" x14ac:dyDescent="0.25">
      <c r="A300" s="166">
        <v>288</v>
      </c>
      <c r="B300" s="97" t="s">
        <v>550</v>
      </c>
      <c r="C300" s="106"/>
      <c r="D300" s="97" t="s">
        <v>550</v>
      </c>
      <c r="E300" s="4" t="s">
        <v>390</v>
      </c>
      <c r="F300" s="4" t="s">
        <v>430</v>
      </c>
      <c r="G300" s="176">
        <v>60</v>
      </c>
      <c r="H300" s="175">
        <f t="shared" si="4"/>
        <v>70.8</v>
      </c>
    </row>
    <row r="301" spans="1:8" x14ac:dyDescent="0.25">
      <c r="A301" s="166">
        <v>289</v>
      </c>
      <c r="B301" s="97" t="s">
        <v>551</v>
      </c>
      <c r="C301" s="106"/>
      <c r="D301" s="97" t="s">
        <v>551</v>
      </c>
      <c r="E301" s="4" t="s">
        <v>390</v>
      </c>
      <c r="F301" s="4" t="s">
        <v>430</v>
      </c>
      <c r="G301" s="176">
        <v>18.5</v>
      </c>
      <c r="H301" s="175">
        <f t="shared" si="4"/>
        <v>21.83</v>
      </c>
    </row>
    <row r="302" spans="1:8" x14ac:dyDescent="0.25">
      <c r="A302" s="166">
        <v>290</v>
      </c>
      <c r="B302" s="97" t="s">
        <v>552</v>
      </c>
      <c r="C302" s="106"/>
      <c r="D302" s="97" t="s">
        <v>552</v>
      </c>
      <c r="E302" s="4" t="s">
        <v>390</v>
      </c>
      <c r="F302" s="4" t="s">
        <v>430</v>
      </c>
      <c r="G302" s="176">
        <v>185</v>
      </c>
      <c r="H302" s="175">
        <f t="shared" si="4"/>
        <v>218.29999999999998</v>
      </c>
    </row>
    <row r="303" spans="1:8" x14ac:dyDescent="0.25">
      <c r="A303" s="166">
        <v>291</v>
      </c>
      <c r="B303" s="97" t="s">
        <v>553</v>
      </c>
      <c r="C303" s="106"/>
      <c r="D303" s="97" t="s">
        <v>553</v>
      </c>
      <c r="E303" s="4" t="s">
        <v>390</v>
      </c>
      <c r="F303" s="4" t="s">
        <v>430</v>
      </c>
      <c r="G303" s="176">
        <v>53</v>
      </c>
      <c r="H303" s="175">
        <f t="shared" si="4"/>
        <v>62.54</v>
      </c>
    </row>
    <row r="304" spans="1:8" x14ac:dyDescent="0.25">
      <c r="A304" s="166">
        <v>292</v>
      </c>
      <c r="B304" s="97" t="s">
        <v>554</v>
      </c>
      <c r="C304" s="106"/>
      <c r="D304" s="97" t="s">
        <v>554</v>
      </c>
      <c r="E304" s="4" t="s">
        <v>390</v>
      </c>
      <c r="F304" s="4" t="s">
        <v>430</v>
      </c>
      <c r="G304" s="176">
        <v>19.5</v>
      </c>
      <c r="H304" s="175">
        <f t="shared" si="4"/>
        <v>23.009999999999998</v>
      </c>
    </row>
    <row r="305" spans="1:8" x14ac:dyDescent="0.25">
      <c r="A305" s="166">
        <v>293</v>
      </c>
      <c r="B305" s="97" t="s">
        <v>555</v>
      </c>
      <c r="C305" s="106"/>
      <c r="D305" s="97" t="s">
        <v>555</v>
      </c>
      <c r="E305" s="4" t="s">
        <v>390</v>
      </c>
      <c r="F305" s="4" t="s">
        <v>430</v>
      </c>
      <c r="G305" s="176">
        <v>44</v>
      </c>
      <c r="H305" s="175">
        <f t="shared" si="4"/>
        <v>51.919999999999995</v>
      </c>
    </row>
    <row r="306" spans="1:8" x14ac:dyDescent="0.25">
      <c r="A306" s="166">
        <v>294</v>
      </c>
      <c r="B306" s="97" t="s">
        <v>556</v>
      </c>
      <c r="C306" s="106"/>
      <c r="D306" s="97" t="s">
        <v>556</v>
      </c>
      <c r="E306" s="4" t="s">
        <v>390</v>
      </c>
      <c r="F306" s="4" t="s">
        <v>430</v>
      </c>
      <c r="G306" s="176">
        <v>67.5</v>
      </c>
      <c r="H306" s="175">
        <f t="shared" si="4"/>
        <v>79.649999999999991</v>
      </c>
    </row>
    <row r="307" spans="1:8" x14ac:dyDescent="0.25">
      <c r="A307" s="166">
        <v>295</v>
      </c>
      <c r="B307" s="97" t="s">
        <v>557</v>
      </c>
      <c r="C307" s="106"/>
      <c r="D307" s="97" t="s">
        <v>557</v>
      </c>
      <c r="E307" s="4" t="s">
        <v>390</v>
      </c>
      <c r="F307" s="4" t="s">
        <v>430</v>
      </c>
      <c r="G307" s="176">
        <v>96.5</v>
      </c>
      <c r="H307" s="175">
        <f t="shared" si="4"/>
        <v>113.86999999999999</v>
      </c>
    </row>
    <row r="308" spans="1:8" x14ac:dyDescent="0.25">
      <c r="A308" s="166">
        <v>296</v>
      </c>
      <c r="B308" s="97" t="s">
        <v>558</v>
      </c>
      <c r="C308" s="106"/>
      <c r="D308" s="97" t="s">
        <v>558</v>
      </c>
      <c r="E308" s="4" t="s">
        <v>390</v>
      </c>
      <c r="F308" s="4" t="s">
        <v>430</v>
      </c>
      <c r="G308" s="176">
        <v>9.5</v>
      </c>
      <c r="H308" s="175">
        <f t="shared" si="4"/>
        <v>11.209999999999999</v>
      </c>
    </row>
    <row r="309" spans="1:8" x14ac:dyDescent="0.25">
      <c r="A309" s="166">
        <v>297</v>
      </c>
      <c r="B309" s="97" t="s">
        <v>559</v>
      </c>
      <c r="C309" s="106"/>
      <c r="D309" s="97" t="s">
        <v>559</v>
      </c>
      <c r="E309" s="4" t="s">
        <v>390</v>
      </c>
      <c r="F309" s="4" t="s">
        <v>430</v>
      </c>
      <c r="G309" s="176">
        <v>49</v>
      </c>
      <c r="H309" s="175">
        <f t="shared" si="4"/>
        <v>57.82</v>
      </c>
    </row>
    <row r="310" spans="1:8" x14ac:dyDescent="0.25">
      <c r="A310" s="166">
        <v>298</v>
      </c>
      <c r="B310" s="97" t="s">
        <v>560</v>
      </c>
      <c r="C310" s="106"/>
      <c r="D310" s="97" t="s">
        <v>560</v>
      </c>
      <c r="E310" s="4" t="s">
        <v>390</v>
      </c>
      <c r="F310" s="4" t="s">
        <v>430</v>
      </c>
      <c r="G310" s="176">
        <v>45.5</v>
      </c>
      <c r="H310" s="175">
        <f t="shared" si="4"/>
        <v>53.69</v>
      </c>
    </row>
    <row r="311" spans="1:8" x14ac:dyDescent="0.25">
      <c r="A311" s="166">
        <v>299</v>
      </c>
      <c r="B311" s="97" t="s">
        <v>561</v>
      </c>
      <c r="C311" s="106"/>
      <c r="D311" s="97" t="s">
        <v>561</v>
      </c>
      <c r="E311" s="4" t="s">
        <v>390</v>
      </c>
      <c r="F311" s="4" t="s">
        <v>430</v>
      </c>
      <c r="G311" s="176">
        <v>65</v>
      </c>
      <c r="H311" s="175">
        <f t="shared" si="4"/>
        <v>76.7</v>
      </c>
    </row>
    <row r="312" spans="1:8" x14ac:dyDescent="0.25">
      <c r="A312" s="166">
        <v>300</v>
      </c>
      <c r="B312" s="97" t="s">
        <v>562</v>
      </c>
      <c r="C312" s="106"/>
      <c r="D312" s="97" t="s">
        <v>562</v>
      </c>
      <c r="E312" s="4" t="s">
        <v>390</v>
      </c>
      <c r="F312" s="4" t="s">
        <v>430</v>
      </c>
      <c r="G312" s="176">
        <v>13.5</v>
      </c>
      <c r="H312" s="175">
        <f t="shared" si="4"/>
        <v>15.93</v>
      </c>
    </row>
    <row r="313" spans="1:8" x14ac:dyDescent="0.25">
      <c r="A313" s="166">
        <v>301</v>
      </c>
      <c r="B313" s="97" t="s">
        <v>563</v>
      </c>
      <c r="C313" s="106"/>
      <c r="D313" s="97" t="s">
        <v>563</v>
      </c>
      <c r="E313" s="4" t="s">
        <v>390</v>
      </c>
      <c r="F313" s="4" t="s">
        <v>430</v>
      </c>
      <c r="G313" s="176">
        <v>6</v>
      </c>
      <c r="H313" s="175">
        <f t="shared" si="4"/>
        <v>7.08</v>
      </c>
    </row>
    <row r="314" spans="1:8" x14ac:dyDescent="0.25">
      <c r="A314" s="166">
        <v>302</v>
      </c>
      <c r="B314" s="97" t="s">
        <v>564</v>
      </c>
      <c r="C314" s="106"/>
      <c r="D314" s="97" t="s">
        <v>564</v>
      </c>
      <c r="E314" s="4" t="s">
        <v>390</v>
      </c>
      <c r="F314" s="4" t="s">
        <v>430</v>
      </c>
      <c r="G314" s="176">
        <v>8.5</v>
      </c>
      <c r="H314" s="175">
        <f t="shared" si="4"/>
        <v>10.029999999999999</v>
      </c>
    </row>
    <row r="315" spans="1:8" x14ac:dyDescent="0.25">
      <c r="A315" s="166">
        <v>303</v>
      </c>
      <c r="B315" s="97" t="s">
        <v>565</v>
      </c>
      <c r="C315" s="106"/>
      <c r="D315" s="97" t="s">
        <v>565</v>
      </c>
      <c r="E315" s="4" t="s">
        <v>390</v>
      </c>
      <c r="F315" s="4" t="s">
        <v>430</v>
      </c>
      <c r="G315" s="176">
        <v>8.5</v>
      </c>
      <c r="H315" s="175">
        <f t="shared" si="4"/>
        <v>10.029999999999999</v>
      </c>
    </row>
    <row r="316" spans="1:8" x14ac:dyDescent="0.25">
      <c r="A316" s="166">
        <v>304</v>
      </c>
      <c r="B316" s="97" t="s">
        <v>566</v>
      </c>
      <c r="C316" s="106"/>
      <c r="D316" s="97" t="s">
        <v>566</v>
      </c>
      <c r="E316" s="4" t="s">
        <v>390</v>
      </c>
      <c r="F316" s="4" t="s">
        <v>430</v>
      </c>
      <c r="G316" s="176">
        <v>8.5</v>
      </c>
      <c r="H316" s="175">
        <f t="shared" si="4"/>
        <v>10.029999999999999</v>
      </c>
    </row>
    <row r="317" spans="1:8" x14ac:dyDescent="0.25">
      <c r="A317" s="166">
        <v>305</v>
      </c>
      <c r="B317" s="97" t="s">
        <v>567</v>
      </c>
      <c r="C317" s="106"/>
      <c r="D317" s="97" t="s">
        <v>567</v>
      </c>
      <c r="E317" s="4" t="s">
        <v>390</v>
      </c>
      <c r="F317" s="4" t="s">
        <v>430</v>
      </c>
      <c r="G317" s="176">
        <v>8.5</v>
      </c>
      <c r="H317" s="175">
        <f t="shared" si="4"/>
        <v>10.029999999999999</v>
      </c>
    </row>
    <row r="318" spans="1:8" x14ac:dyDescent="0.25">
      <c r="A318" s="166">
        <v>306</v>
      </c>
      <c r="B318" s="97" t="s">
        <v>568</v>
      </c>
      <c r="C318" s="106"/>
      <c r="D318" s="97" t="s">
        <v>568</v>
      </c>
      <c r="E318" s="4" t="s">
        <v>390</v>
      </c>
      <c r="F318" s="4" t="s">
        <v>430</v>
      </c>
      <c r="G318" s="176">
        <v>8.5</v>
      </c>
      <c r="H318" s="175">
        <f t="shared" si="4"/>
        <v>10.029999999999999</v>
      </c>
    </row>
    <row r="319" spans="1:8" x14ac:dyDescent="0.25">
      <c r="A319" s="166">
        <v>307</v>
      </c>
      <c r="B319" s="97" t="s">
        <v>569</v>
      </c>
      <c r="C319" s="106"/>
      <c r="D319" s="97" t="s">
        <v>569</v>
      </c>
      <c r="E319" s="4" t="s">
        <v>390</v>
      </c>
      <c r="F319" s="4" t="s">
        <v>430</v>
      </c>
      <c r="G319" s="176">
        <v>7</v>
      </c>
      <c r="H319" s="175">
        <f t="shared" si="4"/>
        <v>8.26</v>
      </c>
    </row>
    <row r="320" spans="1:8" x14ac:dyDescent="0.25">
      <c r="A320" s="166">
        <v>308</v>
      </c>
      <c r="B320" s="97" t="s">
        <v>570</v>
      </c>
      <c r="C320" s="106"/>
      <c r="D320" s="97" t="s">
        <v>570</v>
      </c>
      <c r="E320" s="4" t="s">
        <v>390</v>
      </c>
      <c r="F320" s="4" t="s">
        <v>430</v>
      </c>
      <c r="G320" s="176">
        <v>1.25</v>
      </c>
      <c r="H320" s="175">
        <f t="shared" si="4"/>
        <v>1.4749999999999999</v>
      </c>
    </row>
    <row r="321" spans="1:8" x14ac:dyDescent="0.25">
      <c r="A321" s="166">
        <v>309</v>
      </c>
      <c r="B321" s="97" t="s">
        <v>571</v>
      </c>
      <c r="C321" s="106"/>
      <c r="D321" s="97" t="s">
        <v>571</v>
      </c>
      <c r="E321" s="4" t="s">
        <v>390</v>
      </c>
      <c r="F321" s="4" t="s">
        <v>430</v>
      </c>
      <c r="G321" s="176">
        <v>1.25</v>
      </c>
      <c r="H321" s="175">
        <f t="shared" si="4"/>
        <v>1.4749999999999999</v>
      </c>
    </row>
    <row r="322" spans="1:8" x14ac:dyDescent="0.25">
      <c r="A322" s="166">
        <v>310</v>
      </c>
      <c r="B322" s="97" t="s">
        <v>572</v>
      </c>
      <c r="C322" s="106"/>
      <c r="D322" s="97" t="s">
        <v>572</v>
      </c>
      <c r="E322" s="4" t="s">
        <v>390</v>
      </c>
      <c r="F322" s="4" t="s">
        <v>430</v>
      </c>
      <c r="G322" s="176">
        <v>1.25</v>
      </c>
      <c r="H322" s="175">
        <f t="shared" si="4"/>
        <v>1.4749999999999999</v>
      </c>
    </row>
    <row r="323" spans="1:8" x14ac:dyDescent="0.25">
      <c r="A323" s="166">
        <v>311</v>
      </c>
      <c r="B323" s="97" t="s">
        <v>573</v>
      </c>
      <c r="C323" s="106"/>
      <c r="D323" s="97" t="s">
        <v>573</v>
      </c>
      <c r="E323" s="4" t="s">
        <v>390</v>
      </c>
      <c r="F323" s="4" t="s">
        <v>430</v>
      </c>
      <c r="G323" s="176">
        <v>1.25</v>
      </c>
      <c r="H323" s="175">
        <f t="shared" si="4"/>
        <v>1.4749999999999999</v>
      </c>
    </row>
    <row r="324" spans="1:8" x14ac:dyDescent="0.25">
      <c r="A324" s="166">
        <v>312</v>
      </c>
      <c r="B324" s="97" t="s">
        <v>574</v>
      </c>
      <c r="C324" s="106"/>
      <c r="D324" s="97" t="s">
        <v>574</v>
      </c>
      <c r="E324" s="4" t="s">
        <v>390</v>
      </c>
      <c r="F324" s="4" t="s">
        <v>430</v>
      </c>
      <c r="G324" s="176">
        <v>1.25</v>
      </c>
      <c r="H324" s="175">
        <f t="shared" si="4"/>
        <v>1.4749999999999999</v>
      </c>
    </row>
    <row r="325" spans="1:8" x14ac:dyDescent="0.25">
      <c r="A325" s="166">
        <v>313</v>
      </c>
      <c r="B325" s="97" t="s">
        <v>575</v>
      </c>
      <c r="C325" s="106"/>
      <c r="D325" s="97" t="s">
        <v>575</v>
      </c>
      <c r="E325" s="4" t="s">
        <v>390</v>
      </c>
      <c r="F325" s="4" t="s">
        <v>430</v>
      </c>
      <c r="G325" s="176">
        <v>1.25</v>
      </c>
      <c r="H325" s="175">
        <f t="shared" si="4"/>
        <v>1.4749999999999999</v>
      </c>
    </row>
    <row r="326" spans="1:8" x14ac:dyDescent="0.25">
      <c r="A326" s="166">
        <v>314</v>
      </c>
      <c r="B326" s="97" t="s">
        <v>576</v>
      </c>
      <c r="C326" s="106"/>
      <c r="D326" s="97" t="s">
        <v>576</v>
      </c>
      <c r="E326" s="4" t="s">
        <v>390</v>
      </c>
      <c r="F326" s="4" t="s">
        <v>430</v>
      </c>
      <c r="G326" s="176">
        <v>1.25</v>
      </c>
      <c r="H326" s="175">
        <f t="shared" si="4"/>
        <v>1.4749999999999999</v>
      </c>
    </row>
    <row r="327" spans="1:8" x14ac:dyDescent="0.25">
      <c r="A327" s="166">
        <v>315</v>
      </c>
      <c r="B327" s="97" t="s">
        <v>577</v>
      </c>
      <c r="C327" s="106"/>
      <c r="D327" s="97" t="s">
        <v>577</v>
      </c>
      <c r="E327" s="4" t="s">
        <v>390</v>
      </c>
      <c r="F327" s="4" t="s">
        <v>430</v>
      </c>
      <c r="G327" s="176">
        <v>1.5</v>
      </c>
      <c r="H327" s="175">
        <f t="shared" si="4"/>
        <v>1.77</v>
      </c>
    </row>
    <row r="328" spans="1:8" x14ac:dyDescent="0.25">
      <c r="A328" s="166">
        <v>316</v>
      </c>
      <c r="B328" s="97" t="s">
        <v>578</v>
      </c>
      <c r="C328" s="106"/>
      <c r="D328" s="97" t="s">
        <v>578</v>
      </c>
      <c r="E328" s="4" t="s">
        <v>390</v>
      </c>
      <c r="F328" s="4" t="s">
        <v>430</v>
      </c>
      <c r="G328" s="176">
        <v>216.5</v>
      </c>
      <c r="H328" s="175">
        <f t="shared" si="4"/>
        <v>255.47</v>
      </c>
    </row>
    <row r="329" spans="1:8" x14ac:dyDescent="0.25">
      <c r="A329" s="166">
        <v>317</v>
      </c>
      <c r="B329" s="97" t="s">
        <v>579</v>
      </c>
      <c r="C329" s="106"/>
      <c r="D329" s="97" t="s">
        <v>579</v>
      </c>
      <c r="E329" s="4" t="s">
        <v>390</v>
      </c>
      <c r="F329" s="4" t="s">
        <v>430</v>
      </c>
      <c r="G329" s="176">
        <v>215</v>
      </c>
      <c r="H329" s="175">
        <f t="shared" si="4"/>
        <v>253.7</v>
      </c>
    </row>
    <row r="330" spans="1:8" x14ac:dyDescent="0.25">
      <c r="A330" s="166">
        <v>318</v>
      </c>
      <c r="B330" s="97" t="s">
        <v>580</v>
      </c>
      <c r="C330" s="106"/>
      <c r="D330" s="97" t="s">
        <v>580</v>
      </c>
      <c r="E330" s="4" t="s">
        <v>390</v>
      </c>
      <c r="F330" s="4" t="s">
        <v>430</v>
      </c>
      <c r="G330" s="176">
        <v>1251.5</v>
      </c>
      <c r="H330" s="175">
        <f t="shared" si="4"/>
        <v>1476.77</v>
      </c>
    </row>
    <row r="331" spans="1:8" ht="30" x14ac:dyDescent="0.25">
      <c r="A331" s="166">
        <v>319</v>
      </c>
      <c r="B331" s="97" t="s">
        <v>581</v>
      </c>
      <c r="C331" s="106"/>
      <c r="D331" s="97" t="s">
        <v>581</v>
      </c>
      <c r="E331" s="4" t="s">
        <v>390</v>
      </c>
      <c r="F331" s="4" t="s">
        <v>430</v>
      </c>
      <c r="G331" s="176">
        <v>45.25</v>
      </c>
      <c r="H331" s="175">
        <f t="shared" si="4"/>
        <v>53.394999999999996</v>
      </c>
    </row>
    <row r="332" spans="1:8" x14ac:dyDescent="0.25">
      <c r="A332" s="166">
        <v>320</v>
      </c>
      <c r="B332" s="97" t="s">
        <v>582</v>
      </c>
      <c r="C332" s="106"/>
      <c r="D332" s="97" t="s">
        <v>582</v>
      </c>
      <c r="E332" s="4" t="s">
        <v>390</v>
      </c>
      <c r="F332" s="4" t="s">
        <v>430</v>
      </c>
      <c r="G332" s="176">
        <v>17.5</v>
      </c>
      <c r="H332" s="175">
        <f t="shared" si="4"/>
        <v>20.65</v>
      </c>
    </row>
    <row r="333" spans="1:8" x14ac:dyDescent="0.25">
      <c r="A333" s="166">
        <v>321</v>
      </c>
      <c r="B333" s="97" t="s">
        <v>583</v>
      </c>
      <c r="C333" s="106"/>
      <c r="D333" s="97" t="s">
        <v>583</v>
      </c>
      <c r="E333" s="4" t="s">
        <v>390</v>
      </c>
      <c r="F333" s="4" t="s">
        <v>430</v>
      </c>
      <c r="G333" s="176">
        <v>85</v>
      </c>
      <c r="H333" s="175">
        <f t="shared" si="4"/>
        <v>100.3</v>
      </c>
    </row>
    <row r="334" spans="1:8" x14ac:dyDescent="0.25">
      <c r="A334" s="166">
        <v>322</v>
      </c>
      <c r="B334" s="97" t="s">
        <v>584</v>
      </c>
      <c r="C334" s="106"/>
      <c r="D334" s="97" t="s">
        <v>584</v>
      </c>
      <c r="E334" s="4" t="s">
        <v>390</v>
      </c>
      <c r="F334" s="4" t="s">
        <v>430</v>
      </c>
      <c r="G334" s="176">
        <v>119</v>
      </c>
      <c r="H334" s="175">
        <f t="shared" ref="H334:H397" si="5">G334*1.18</f>
        <v>140.41999999999999</v>
      </c>
    </row>
    <row r="335" spans="1:8" x14ac:dyDescent="0.25">
      <c r="A335" s="166">
        <v>323</v>
      </c>
      <c r="B335" s="97" t="s">
        <v>585</v>
      </c>
      <c r="C335" s="106"/>
      <c r="D335" s="97" t="s">
        <v>585</v>
      </c>
      <c r="E335" s="4" t="s">
        <v>390</v>
      </c>
      <c r="F335" s="4" t="s">
        <v>430</v>
      </c>
      <c r="G335" s="176">
        <v>31.5</v>
      </c>
      <c r="H335" s="175">
        <f t="shared" si="5"/>
        <v>37.169999999999995</v>
      </c>
    </row>
    <row r="336" spans="1:8" x14ac:dyDescent="0.25">
      <c r="A336" s="166">
        <v>324</v>
      </c>
      <c r="B336" s="97" t="s">
        <v>586</v>
      </c>
      <c r="C336" s="106"/>
      <c r="D336" s="97" t="s">
        <v>586</v>
      </c>
      <c r="E336" s="4" t="s">
        <v>390</v>
      </c>
      <c r="F336" s="4" t="s">
        <v>430</v>
      </c>
      <c r="G336" s="176">
        <v>25.5</v>
      </c>
      <c r="H336" s="175">
        <f t="shared" si="5"/>
        <v>30.09</v>
      </c>
    </row>
    <row r="337" spans="1:8" x14ac:dyDescent="0.25">
      <c r="A337" s="166">
        <v>325</v>
      </c>
      <c r="B337" s="97" t="s">
        <v>587</v>
      </c>
      <c r="C337" s="106"/>
      <c r="D337" s="97" t="s">
        <v>587</v>
      </c>
      <c r="E337" s="4" t="s">
        <v>390</v>
      </c>
      <c r="F337" s="4" t="s">
        <v>430</v>
      </c>
      <c r="G337" s="176">
        <v>14</v>
      </c>
      <c r="H337" s="175">
        <f t="shared" si="5"/>
        <v>16.52</v>
      </c>
    </row>
    <row r="338" spans="1:8" x14ac:dyDescent="0.25">
      <c r="A338" s="166">
        <v>326</v>
      </c>
      <c r="B338" s="97" t="s">
        <v>588</v>
      </c>
      <c r="C338" s="106"/>
      <c r="D338" s="97" t="s">
        <v>588</v>
      </c>
      <c r="E338" s="4" t="s">
        <v>390</v>
      </c>
      <c r="F338" s="4" t="s">
        <v>430</v>
      </c>
      <c r="G338" s="176">
        <v>17</v>
      </c>
      <c r="H338" s="175">
        <f t="shared" si="5"/>
        <v>20.059999999999999</v>
      </c>
    </row>
    <row r="339" spans="1:8" x14ac:dyDescent="0.25">
      <c r="A339" s="166">
        <v>327</v>
      </c>
      <c r="B339" s="97" t="s">
        <v>589</v>
      </c>
      <c r="C339" s="106"/>
      <c r="D339" s="97" t="s">
        <v>589</v>
      </c>
      <c r="E339" s="4" t="s">
        <v>390</v>
      </c>
      <c r="F339" s="4" t="s">
        <v>430</v>
      </c>
      <c r="G339" s="176">
        <v>28.6</v>
      </c>
      <c r="H339" s="175">
        <f t="shared" si="5"/>
        <v>33.747999999999998</v>
      </c>
    </row>
    <row r="340" spans="1:8" x14ac:dyDescent="0.25">
      <c r="A340" s="166">
        <v>328</v>
      </c>
      <c r="B340" s="97" t="s">
        <v>590</v>
      </c>
      <c r="C340" s="106"/>
      <c r="D340" s="97" t="s">
        <v>590</v>
      </c>
      <c r="E340" s="4" t="s">
        <v>390</v>
      </c>
      <c r="F340" s="4" t="s">
        <v>430</v>
      </c>
      <c r="G340" s="176">
        <v>7.7</v>
      </c>
      <c r="H340" s="175">
        <f t="shared" si="5"/>
        <v>9.0860000000000003</v>
      </c>
    </row>
    <row r="341" spans="1:8" x14ac:dyDescent="0.25">
      <c r="A341" s="166">
        <v>329</v>
      </c>
      <c r="B341" s="97" t="s">
        <v>592</v>
      </c>
      <c r="C341" s="106"/>
      <c r="D341" s="97" t="s">
        <v>592</v>
      </c>
      <c r="E341" s="4" t="s">
        <v>390</v>
      </c>
      <c r="F341" s="4" t="s">
        <v>430</v>
      </c>
      <c r="G341" s="176">
        <v>189</v>
      </c>
      <c r="H341" s="175">
        <f t="shared" si="5"/>
        <v>223.01999999999998</v>
      </c>
    </row>
    <row r="342" spans="1:8" x14ac:dyDescent="0.25">
      <c r="A342" s="166">
        <v>330</v>
      </c>
      <c r="B342" s="97" t="s">
        <v>591</v>
      </c>
      <c r="C342" s="106"/>
      <c r="D342" s="97" t="s">
        <v>591</v>
      </c>
      <c r="E342" s="4" t="s">
        <v>390</v>
      </c>
      <c r="F342" s="4" t="s">
        <v>430</v>
      </c>
      <c r="G342" s="176">
        <v>12.5</v>
      </c>
      <c r="H342" s="175">
        <f t="shared" si="5"/>
        <v>14.75</v>
      </c>
    </row>
    <row r="343" spans="1:8" x14ac:dyDescent="0.25">
      <c r="A343" s="166">
        <v>331</v>
      </c>
      <c r="B343" s="97" t="s">
        <v>594</v>
      </c>
      <c r="C343" s="106"/>
      <c r="D343" s="97" t="s">
        <v>594</v>
      </c>
      <c r="E343" s="4" t="s">
        <v>390</v>
      </c>
      <c r="F343" s="4" t="s">
        <v>430</v>
      </c>
      <c r="G343" s="176">
        <v>141</v>
      </c>
      <c r="H343" s="175">
        <f t="shared" si="5"/>
        <v>166.38</v>
      </c>
    </row>
    <row r="344" spans="1:8" x14ac:dyDescent="0.25">
      <c r="A344" s="166">
        <v>332</v>
      </c>
      <c r="B344" s="97" t="s">
        <v>593</v>
      </c>
      <c r="C344" s="106"/>
      <c r="D344" s="97" t="s">
        <v>593</v>
      </c>
      <c r="E344" s="4" t="s">
        <v>390</v>
      </c>
      <c r="F344" s="4" t="s">
        <v>430</v>
      </c>
      <c r="G344" s="176">
        <v>2470</v>
      </c>
      <c r="H344" s="175">
        <f t="shared" si="5"/>
        <v>2914.6</v>
      </c>
    </row>
    <row r="345" spans="1:8" ht="30" x14ac:dyDescent="0.25">
      <c r="A345" s="166">
        <v>333</v>
      </c>
      <c r="B345" s="97" t="s">
        <v>595</v>
      </c>
      <c r="C345" s="106"/>
      <c r="D345" s="97" t="s">
        <v>595</v>
      </c>
      <c r="E345" s="4" t="s">
        <v>390</v>
      </c>
      <c r="F345" s="4" t="s">
        <v>430</v>
      </c>
      <c r="G345" s="176">
        <v>2430</v>
      </c>
      <c r="H345" s="175">
        <f t="shared" si="5"/>
        <v>2867.3999999999996</v>
      </c>
    </row>
    <row r="346" spans="1:8" x14ac:dyDescent="0.25">
      <c r="A346" s="166">
        <v>334</v>
      </c>
      <c r="B346" s="97" t="s">
        <v>596</v>
      </c>
      <c r="C346" s="106"/>
      <c r="D346" s="97" t="s">
        <v>596</v>
      </c>
      <c r="E346" s="4" t="s">
        <v>390</v>
      </c>
      <c r="F346" s="4" t="s">
        <v>430</v>
      </c>
      <c r="G346" s="176">
        <v>36</v>
      </c>
      <c r="H346" s="175">
        <f t="shared" si="5"/>
        <v>42.48</v>
      </c>
    </row>
    <row r="347" spans="1:8" x14ac:dyDescent="0.25">
      <c r="A347" s="166">
        <v>335</v>
      </c>
      <c r="B347" s="97" t="s">
        <v>597</v>
      </c>
      <c r="C347" s="106"/>
      <c r="D347" s="97" t="s">
        <v>597</v>
      </c>
      <c r="E347" s="4" t="s">
        <v>390</v>
      </c>
      <c r="F347" s="4" t="s">
        <v>430</v>
      </c>
      <c r="G347" s="176">
        <v>177.5</v>
      </c>
      <c r="H347" s="175">
        <f t="shared" si="5"/>
        <v>209.45</v>
      </c>
    </row>
    <row r="348" spans="1:8" x14ac:dyDescent="0.25">
      <c r="A348" s="166">
        <v>336</v>
      </c>
      <c r="B348" s="97" t="s">
        <v>598</v>
      </c>
      <c r="C348" s="106"/>
      <c r="D348" s="97" t="s">
        <v>598</v>
      </c>
      <c r="E348" s="4" t="s">
        <v>390</v>
      </c>
      <c r="F348" s="4" t="s">
        <v>430</v>
      </c>
      <c r="G348" s="176">
        <v>185</v>
      </c>
      <c r="H348" s="175">
        <f t="shared" si="5"/>
        <v>218.29999999999998</v>
      </c>
    </row>
    <row r="349" spans="1:8" x14ac:dyDescent="0.25">
      <c r="A349" s="166">
        <v>337</v>
      </c>
      <c r="B349" s="97" t="s">
        <v>374</v>
      </c>
      <c r="C349" s="106"/>
      <c r="D349" s="97" t="s">
        <v>374</v>
      </c>
      <c r="E349" s="4" t="s">
        <v>390</v>
      </c>
      <c r="F349" s="4" t="s">
        <v>430</v>
      </c>
      <c r="G349" s="176">
        <v>1440</v>
      </c>
      <c r="H349" s="175">
        <f t="shared" si="5"/>
        <v>1699.1999999999998</v>
      </c>
    </row>
    <row r="350" spans="1:8" ht="45" x14ac:dyDescent="0.25">
      <c r="A350" s="166">
        <v>338</v>
      </c>
      <c r="B350" s="97" t="s">
        <v>375</v>
      </c>
      <c r="C350" s="106"/>
      <c r="D350" s="97" t="s">
        <v>375</v>
      </c>
      <c r="E350" s="4" t="s">
        <v>390</v>
      </c>
      <c r="F350" s="4" t="s">
        <v>430</v>
      </c>
      <c r="G350" s="176">
        <v>1135</v>
      </c>
      <c r="H350" s="175">
        <f t="shared" si="5"/>
        <v>1339.3</v>
      </c>
    </row>
    <row r="351" spans="1:8" x14ac:dyDescent="0.25">
      <c r="A351" s="166">
        <v>339</v>
      </c>
      <c r="B351" s="97" t="s">
        <v>376</v>
      </c>
      <c r="C351" s="106"/>
      <c r="D351" s="97" t="s">
        <v>376</v>
      </c>
      <c r="E351" s="4" t="s">
        <v>390</v>
      </c>
      <c r="F351" s="4" t="s">
        <v>430</v>
      </c>
      <c r="G351" s="176">
        <v>85</v>
      </c>
      <c r="H351" s="175">
        <f t="shared" si="5"/>
        <v>100.3</v>
      </c>
    </row>
    <row r="352" spans="1:8" x14ac:dyDescent="0.25">
      <c r="A352" s="166">
        <v>340</v>
      </c>
      <c r="B352" s="97" t="s">
        <v>377</v>
      </c>
      <c r="C352" s="106"/>
      <c r="D352" s="97" t="s">
        <v>377</v>
      </c>
      <c r="E352" s="4" t="s">
        <v>390</v>
      </c>
      <c r="F352" s="4" t="s">
        <v>430</v>
      </c>
      <c r="G352" s="176">
        <v>14</v>
      </c>
      <c r="H352" s="175">
        <f t="shared" si="5"/>
        <v>16.52</v>
      </c>
    </row>
    <row r="353" spans="1:8" x14ac:dyDescent="0.25">
      <c r="A353" s="166">
        <v>341</v>
      </c>
      <c r="B353" s="97" t="s">
        <v>378</v>
      </c>
      <c r="C353" s="106"/>
      <c r="D353" s="97" t="s">
        <v>378</v>
      </c>
      <c r="E353" s="4" t="s">
        <v>390</v>
      </c>
      <c r="F353" s="4" t="s">
        <v>430</v>
      </c>
      <c r="G353" s="176">
        <v>14</v>
      </c>
      <c r="H353" s="175">
        <f t="shared" si="5"/>
        <v>16.52</v>
      </c>
    </row>
    <row r="354" spans="1:8" x14ac:dyDescent="0.25">
      <c r="A354" s="166">
        <v>342</v>
      </c>
      <c r="B354" s="97" t="s">
        <v>379</v>
      </c>
      <c r="C354" s="106"/>
      <c r="D354" s="97" t="s">
        <v>379</v>
      </c>
      <c r="E354" s="4" t="s">
        <v>390</v>
      </c>
      <c r="F354" s="4" t="s">
        <v>430</v>
      </c>
      <c r="G354" s="176">
        <v>14</v>
      </c>
      <c r="H354" s="175">
        <f t="shared" si="5"/>
        <v>16.52</v>
      </c>
    </row>
    <row r="355" spans="1:8" ht="30" x14ac:dyDescent="0.25">
      <c r="A355" s="166">
        <v>343</v>
      </c>
      <c r="B355" s="97" t="s">
        <v>380</v>
      </c>
      <c r="C355" s="106"/>
      <c r="D355" s="97" t="s">
        <v>380</v>
      </c>
      <c r="E355" s="4" t="s">
        <v>390</v>
      </c>
      <c r="F355" s="4" t="s">
        <v>430</v>
      </c>
      <c r="G355" s="176">
        <v>746</v>
      </c>
      <c r="H355" s="175">
        <f t="shared" si="5"/>
        <v>880.28</v>
      </c>
    </row>
    <row r="356" spans="1:8" ht="30" x14ac:dyDescent="0.25">
      <c r="A356" s="166">
        <v>344</v>
      </c>
      <c r="B356" s="97" t="s">
        <v>381</v>
      </c>
      <c r="C356" s="106"/>
      <c r="D356" s="97" t="s">
        <v>381</v>
      </c>
      <c r="E356" s="4" t="s">
        <v>390</v>
      </c>
      <c r="F356" s="4" t="s">
        <v>430</v>
      </c>
      <c r="G356" s="176">
        <v>98.5</v>
      </c>
      <c r="H356" s="175">
        <f t="shared" si="5"/>
        <v>116.22999999999999</v>
      </c>
    </row>
    <row r="357" spans="1:8" ht="30" x14ac:dyDescent="0.25">
      <c r="A357" s="166">
        <v>345</v>
      </c>
      <c r="B357" s="97" t="s">
        <v>382</v>
      </c>
      <c r="C357" s="106"/>
      <c r="D357" s="97" t="s">
        <v>382</v>
      </c>
      <c r="E357" s="4" t="s">
        <v>390</v>
      </c>
      <c r="F357" s="4" t="s">
        <v>430</v>
      </c>
      <c r="G357" s="176">
        <v>280</v>
      </c>
      <c r="H357" s="175">
        <f t="shared" si="5"/>
        <v>330.4</v>
      </c>
    </row>
    <row r="358" spans="1:8" ht="30" x14ac:dyDescent="0.25">
      <c r="A358" s="166">
        <v>346</v>
      </c>
      <c r="B358" s="97" t="s">
        <v>383</v>
      </c>
      <c r="C358" s="106"/>
      <c r="D358" s="97" t="s">
        <v>383</v>
      </c>
      <c r="E358" s="4" t="s">
        <v>390</v>
      </c>
      <c r="F358" s="4" t="s">
        <v>430</v>
      </c>
      <c r="G358" s="176">
        <v>330</v>
      </c>
      <c r="H358" s="175">
        <f t="shared" si="5"/>
        <v>389.4</v>
      </c>
    </row>
    <row r="359" spans="1:8" ht="30" x14ac:dyDescent="0.25">
      <c r="A359" s="166">
        <v>347</v>
      </c>
      <c r="B359" s="97" t="s">
        <v>384</v>
      </c>
      <c r="C359" s="106"/>
      <c r="D359" s="97" t="s">
        <v>384</v>
      </c>
      <c r="E359" s="4" t="s">
        <v>390</v>
      </c>
      <c r="F359" s="4" t="s">
        <v>430</v>
      </c>
      <c r="G359" s="176">
        <v>1465.845</v>
      </c>
      <c r="H359" s="175">
        <f t="shared" si="5"/>
        <v>1729.6970999999999</v>
      </c>
    </row>
    <row r="360" spans="1:8" ht="30" x14ac:dyDescent="0.25">
      <c r="A360" s="166">
        <v>348</v>
      </c>
      <c r="B360" s="97" t="s">
        <v>385</v>
      </c>
      <c r="C360" s="106"/>
      <c r="D360" s="97" t="s">
        <v>385</v>
      </c>
      <c r="E360" s="4" t="s">
        <v>390</v>
      </c>
      <c r="F360" s="4" t="s">
        <v>430</v>
      </c>
      <c r="G360" s="176">
        <v>330</v>
      </c>
      <c r="H360" s="175">
        <f t="shared" si="5"/>
        <v>389.4</v>
      </c>
    </row>
    <row r="361" spans="1:8" ht="30" x14ac:dyDescent="0.25">
      <c r="A361" s="166">
        <v>349</v>
      </c>
      <c r="B361" s="97" t="s">
        <v>386</v>
      </c>
      <c r="C361" s="106"/>
      <c r="D361" s="97" t="s">
        <v>386</v>
      </c>
      <c r="E361" s="4" t="s">
        <v>390</v>
      </c>
      <c r="F361" s="4" t="s">
        <v>430</v>
      </c>
      <c r="G361" s="176">
        <v>2670</v>
      </c>
      <c r="H361" s="175">
        <f t="shared" si="5"/>
        <v>3150.6</v>
      </c>
    </row>
    <row r="362" spans="1:8" x14ac:dyDescent="0.25">
      <c r="A362" s="166">
        <v>350</v>
      </c>
      <c r="B362" s="97" t="s">
        <v>387</v>
      </c>
      <c r="C362" s="106"/>
      <c r="D362" s="97" t="s">
        <v>387</v>
      </c>
      <c r="E362" s="4" t="s">
        <v>390</v>
      </c>
      <c r="F362" s="4" t="s">
        <v>430</v>
      </c>
      <c r="G362" s="176">
        <v>107.5</v>
      </c>
      <c r="H362" s="175">
        <f t="shared" si="5"/>
        <v>126.85</v>
      </c>
    </row>
    <row r="363" spans="1:8" x14ac:dyDescent="0.25">
      <c r="A363" s="166">
        <v>351</v>
      </c>
      <c r="B363" s="97" t="s">
        <v>388</v>
      </c>
      <c r="C363" s="106"/>
      <c r="D363" s="97" t="s">
        <v>388</v>
      </c>
      <c r="E363" s="4" t="s">
        <v>390</v>
      </c>
      <c r="F363" s="4" t="s">
        <v>430</v>
      </c>
      <c r="G363" s="176">
        <v>6240</v>
      </c>
      <c r="H363" s="175">
        <f t="shared" si="5"/>
        <v>7363.2</v>
      </c>
    </row>
    <row r="364" spans="1:8" x14ac:dyDescent="0.25">
      <c r="A364" s="166">
        <v>352</v>
      </c>
      <c r="B364" s="97" t="s">
        <v>389</v>
      </c>
      <c r="C364" s="106"/>
      <c r="D364" s="97" t="s">
        <v>389</v>
      </c>
      <c r="E364" s="4" t="s">
        <v>390</v>
      </c>
      <c r="F364" s="4" t="s">
        <v>430</v>
      </c>
      <c r="G364" s="176">
        <v>25</v>
      </c>
      <c r="H364" s="175">
        <f t="shared" si="5"/>
        <v>29.5</v>
      </c>
    </row>
    <row r="365" spans="1:8" s="11" customFormat="1" x14ac:dyDescent="0.25">
      <c r="A365" s="166">
        <v>353</v>
      </c>
      <c r="B365" s="107" t="s">
        <v>393</v>
      </c>
      <c r="C365" s="106"/>
      <c r="D365" s="107" t="s">
        <v>393</v>
      </c>
      <c r="E365" s="4" t="s">
        <v>390</v>
      </c>
      <c r="F365" s="4" t="s">
        <v>430</v>
      </c>
      <c r="G365" s="176">
        <v>7</v>
      </c>
      <c r="H365" s="175">
        <f t="shared" si="5"/>
        <v>8.26</v>
      </c>
    </row>
    <row r="366" spans="1:8" s="11" customFormat="1" x14ac:dyDescent="0.25">
      <c r="A366" s="166">
        <v>354</v>
      </c>
      <c r="B366" s="108" t="s">
        <v>394</v>
      </c>
      <c r="C366" s="106"/>
      <c r="D366" s="108" t="s">
        <v>394</v>
      </c>
      <c r="E366" s="4" t="s">
        <v>390</v>
      </c>
      <c r="F366" s="4" t="s">
        <v>430</v>
      </c>
      <c r="G366" s="176">
        <v>5</v>
      </c>
      <c r="H366" s="175">
        <f t="shared" si="5"/>
        <v>5.8999999999999995</v>
      </c>
    </row>
    <row r="367" spans="1:8" s="11" customFormat="1" x14ac:dyDescent="0.25">
      <c r="A367" s="166">
        <v>355</v>
      </c>
      <c r="B367" s="108" t="s">
        <v>395</v>
      </c>
      <c r="C367" s="106"/>
      <c r="D367" s="108" t="s">
        <v>395</v>
      </c>
      <c r="E367" s="4" t="s">
        <v>390</v>
      </c>
      <c r="F367" s="4" t="s">
        <v>430</v>
      </c>
      <c r="G367" s="176">
        <v>3</v>
      </c>
      <c r="H367" s="175">
        <f t="shared" si="5"/>
        <v>3.54</v>
      </c>
    </row>
    <row r="368" spans="1:8" s="11" customFormat="1" x14ac:dyDescent="0.25">
      <c r="A368" s="166">
        <v>356</v>
      </c>
      <c r="B368" s="108" t="s">
        <v>396</v>
      </c>
      <c r="C368" s="106"/>
      <c r="D368" s="108" t="s">
        <v>396</v>
      </c>
      <c r="E368" s="4" t="s">
        <v>390</v>
      </c>
      <c r="F368" s="4" t="s">
        <v>430</v>
      </c>
      <c r="G368" s="176">
        <v>11</v>
      </c>
      <c r="H368" s="175">
        <f t="shared" si="5"/>
        <v>12.979999999999999</v>
      </c>
    </row>
    <row r="369" spans="1:8" s="11" customFormat="1" x14ac:dyDescent="0.25">
      <c r="A369" s="166">
        <v>357</v>
      </c>
      <c r="B369" s="108" t="s">
        <v>397</v>
      </c>
      <c r="C369" s="106"/>
      <c r="D369" s="108" t="s">
        <v>397</v>
      </c>
      <c r="E369" s="4" t="s">
        <v>390</v>
      </c>
      <c r="F369" s="4" t="s">
        <v>430</v>
      </c>
      <c r="G369" s="176">
        <v>4</v>
      </c>
      <c r="H369" s="175">
        <f t="shared" si="5"/>
        <v>4.72</v>
      </c>
    </row>
    <row r="370" spans="1:8" s="11" customFormat="1" x14ac:dyDescent="0.25">
      <c r="A370" s="166">
        <v>358</v>
      </c>
      <c r="B370" s="108" t="s">
        <v>398</v>
      </c>
      <c r="C370" s="106"/>
      <c r="D370" s="108" t="s">
        <v>398</v>
      </c>
      <c r="E370" s="4" t="s">
        <v>390</v>
      </c>
      <c r="F370" s="4" t="s">
        <v>430</v>
      </c>
      <c r="G370" s="176">
        <v>468</v>
      </c>
      <c r="H370" s="175">
        <f t="shared" si="5"/>
        <v>552.24</v>
      </c>
    </row>
    <row r="371" spans="1:8" s="11" customFormat="1" x14ac:dyDescent="0.25">
      <c r="A371" s="166">
        <v>359</v>
      </c>
      <c r="B371" s="108" t="s">
        <v>399</v>
      </c>
      <c r="C371" s="106"/>
      <c r="D371" s="108" t="s">
        <v>399</v>
      </c>
      <c r="E371" s="4" t="s">
        <v>390</v>
      </c>
      <c r="F371" s="4" t="s">
        <v>430</v>
      </c>
      <c r="G371" s="176">
        <v>63</v>
      </c>
      <c r="H371" s="175">
        <f t="shared" si="5"/>
        <v>74.339999999999989</v>
      </c>
    </row>
    <row r="372" spans="1:8" s="11" customFormat="1" x14ac:dyDescent="0.25">
      <c r="A372" s="166">
        <v>360</v>
      </c>
      <c r="B372" s="108" t="s">
        <v>400</v>
      </c>
      <c r="C372" s="106"/>
      <c r="D372" s="108" t="s">
        <v>400</v>
      </c>
      <c r="E372" s="4" t="s">
        <v>390</v>
      </c>
      <c r="F372" s="4" t="s">
        <v>430</v>
      </c>
      <c r="G372" s="176">
        <v>25</v>
      </c>
      <c r="H372" s="175">
        <f t="shared" si="5"/>
        <v>29.5</v>
      </c>
    </row>
    <row r="373" spans="1:8" s="11" customFormat="1" x14ac:dyDescent="0.25">
      <c r="A373" s="166">
        <v>361</v>
      </c>
      <c r="B373" s="108" t="s">
        <v>401</v>
      </c>
      <c r="C373" s="106"/>
      <c r="D373" s="108" t="s">
        <v>401</v>
      </c>
      <c r="E373" s="4" t="s">
        <v>390</v>
      </c>
      <c r="F373" s="4" t="s">
        <v>430</v>
      </c>
      <c r="G373" s="176">
        <v>8</v>
      </c>
      <c r="H373" s="175">
        <f t="shared" si="5"/>
        <v>9.44</v>
      </c>
    </row>
    <row r="374" spans="1:8" s="11" customFormat="1" x14ac:dyDescent="0.25">
      <c r="A374" s="166">
        <v>362</v>
      </c>
      <c r="B374" s="108" t="s">
        <v>402</v>
      </c>
      <c r="C374" s="106"/>
      <c r="D374" s="108" t="s">
        <v>402</v>
      </c>
      <c r="E374" s="4" t="s">
        <v>390</v>
      </c>
      <c r="F374" s="4" t="s">
        <v>430</v>
      </c>
      <c r="G374" s="176">
        <v>1</v>
      </c>
      <c r="H374" s="175">
        <f t="shared" si="5"/>
        <v>1.18</v>
      </c>
    </row>
    <row r="375" spans="1:8" s="11" customFormat="1" x14ac:dyDescent="0.25">
      <c r="A375" s="166">
        <v>363</v>
      </c>
      <c r="B375" s="108" t="s">
        <v>403</v>
      </c>
      <c r="C375" s="106"/>
      <c r="D375" s="108" t="s">
        <v>403</v>
      </c>
      <c r="E375" s="4" t="s">
        <v>390</v>
      </c>
      <c r="F375" s="4" t="s">
        <v>430</v>
      </c>
      <c r="G375" s="176">
        <v>2</v>
      </c>
      <c r="H375" s="175">
        <f t="shared" si="5"/>
        <v>2.36</v>
      </c>
    </row>
    <row r="376" spans="1:8" s="11" customFormat="1" x14ac:dyDescent="0.25">
      <c r="A376" s="166">
        <v>364</v>
      </c>
      <c r="B376" s="108" t="s">
        <v>404</v>
      </c>
      <c r="C376" s="106"/>
      <c r="D376" s="108" t="s">
        <v>404</v>
      </c>
      <c r="E376" s="4" t="s">
        <v>390</v>
      </c>
      <c r="F376" s="4" t="s">
        <v>430</v>
      </c>
      <c r="G376" s="176">
        <v>1</v>
      </c>
      <c r="H376" s="175">
        <f t="shared" si="5"/>
        <v>1.18</v>
      </c>
    </row>
    <row r="377" spans="1:8" s="11" customFormat="1" x14ac:dyDescent="0.25">
      <c r="A377" s="166">
        <v>365</v>
      </c>
      <c r="B377" s="108" t="s">
        <v>405</v>
      </c>
      <c r="C377" s="106"/>
      <c r="D377" s="108" t="s">
        <v>405</v>
      </c>
      <c r="E377" s="4" t="s">
        <v>390</v>
      </c>
      <c r="F377" s="4" t="s">
        <v>430</v>
      </c>
      <c r="G377" s="176">
        <v>3</v>
      </c>
      <c r="H377" s="175">
        <f t="shared" si="5"/>
        <v>3.54</v>
      </c>
    </row>
    <row r="378" spans="1:8" s="11" customFormat="1" x14ac:dyDescent="0.25">
      <c r="A378" s="166">
        <v>366</v>
      </c>
      <c r="B378" s="108" t="s">
        <v>406</v>
      </c>
      <c r="C378" s="106"/>
      <c r="D378" s="108" t="s">
        <v>406</v>
      </c>
      <c r="E378" s="4" t="s">
        <v>390</v>
      </c>
      <c r="F378" s="4" t="s">
        <v>430</v>
      </c>
      <c r="G378" s="176">
        <v>16</v>
      </c>
      <c r="H378" s="175">
        <f t="shared" si="5"/>
        <v>18.88</v>
      </c>
    </row>
    <row r="379" spans="1:8" s="11" customFormat="1" x14ac:dyDescent="0.25">
      <c r="A379" s="166">
        <v>367</v>
      </c>
      <c r="B379" s="108" t="s">
        <v>407</v>
      </c>
      <c r="C379" s="106"/>
      <c r="D379" s="108" t="s">
        <v>407</v>
      </c>
      <c r="E379" s="4" t="s">
        <v>390</v>
      </c>
      <c r="F379" s="4" t="s">
        <v>430</v>
      </c>
      <c r="G379" s="176">
        <v>4</v>
      </c>
      <c r="H379" s="175">
        <f t="shared" si="5"/>
        <v>4.72</v>
      </c>
    </row>
    <row r="380" spans="1:8" s="11" customFormat="1" x14ac:dyDescent="0.25">
      <c r="A380" s="166">
        <v>368</v>
      </c>
      <c r="B380" s="108" t="s">
        <v>408</v>
      </c>
      <c r="C380" s="106"/>
      <c r="D380" s="108" t="s">
        <v>408</v>
      </c>
      <c r="E380" s="4" t="s">
        <v>390</v>
      </c>
      <c r="F380" s="4" t="s">
        <v>430</v>
      </c>
      <c r="G380" s="176">
        <v>1</v>
      </c>
      <c r="H380" s="175">
        <f t="shared" si="5"/>
        <v>1.18</v>
      </c>
    </row>
    <row r="381" spans="1:8" s="11" customFormat="1" x14ac:dyDescent="0.25">
      <c r="A381" s="166">
        <v>369</v>
      </c>
      <c r="B381" s="108" t="s">
        <v>409</v>
      </c>
      <c r="C381" s="106"/>
      <c r="D381" s="108" t="s">
        <v>409</v>
      </c>
      <c r="E381" s="4" t="s">
        <v>390</v>
      </c>
      <c r="F381" s="4" t="s">
        <v>430</v>
      </c>
      <c r="G381" s="176">
        <v>11</v>
      </c>
      <c r="H381" s="175">
        <f t="shared" si="5"/>
        <v>12.979999999999999</v>
      </c>
    </row>
    <row r="382" spans="1:8" s="11" customFormat="1" x14ac:dyDescent="0.25">
      <c r="A382" s="166">
        <v>370</v>
      </c>
      <c r="B382" s="108" t="s">
        <v>410</v>
      </c>
      <c r="C382" s="106"/>
      <c r="D382" s="108" t="s">
        <v>410</v>
      </c>
      <c r="E382" s="4" t="s">
        <v>390</v>
      </c>
      <c r="F382" s="4" t="s">
        <v>430</v>
      </c>
      <c r="G382" s="176">
        <v>9</v>
      </c>
      <c r="H382" s="175">
        <f t="shared" si="5"/>
        <v>10.62</v>
      </c>
    </row>
    <row r="383" spans="1:8" s="11" customFormat="1" x14ac:dyDescent="0.25">
      <c r="A383" s="166">
        <v>371</v>
      </c>
      <c r="B383" s="108" t="s">
        <v>411</v>
      </c>
      <c r="C383" s="106"/>
      <c r="D383" s="108" t="s">
        <v>411</v>
      </c>
      <c r="E383" s="4" t="s">
        <v>390</v>
      </c>
      <c r="F383" s="4" t="s">
        <v>430</v>
      </c>
      <c r="G383" s="176">
        <v>1</v>
      </c>
      <c r="H383" s="175">
        <f t="shared" si="5"/>
        <v>1.18</v>
      </c>
    </row>
    <row r="384" spans="1:8" s="11" customFormat="1" x14ac:dyDescent="0.25">
      <c r="A384" s="166">
        <v>372</v>
      </c>
      <c r="B384" s="108" t="s">
        <v>412</v>
      </c>
      <c r="C384" s="106"/>
      <c r="D384" s="108" t="s">
        <v>412</v>
      </c>
      <c r="E384" s="4" t="s">
        <v>390</v>
      </c>
      <c r="F384" s="4" t="s">
        <v>430</v>
      </c>
      <c r="G384" s="176">
        <v>2</v>
      </c>
      <c r="H384" s="175">
        <f t="shared" si="5"/>
        <v>2.36</v>
      </c>
    </row>
    <row r="385" spans="1:8" s="11" customFormat="1" x14ac:dyDescent="0.25">
      <c r="A385" s="166">
        <v>373</v>
      </c>
      <c r="B385" s="108" t="s">
        <v>413</v>
      </c>
      <c r="C385" s="106"/>
      <c r="D385" s="108" t="s">
        <v>413</v>
      </c>
      <c r="E385" s="4" t="s">
        <v>390</v>
      </c>
      <c r="F385" s="4" t="s">
        <v>430</v>
      </c>
      <c r="G385" s="176">
        <v>1</v>
      </c>
      <c r="H385" s="175">
        <f t="shared" si="5"/>
        <v>1.18</v>
      </c>
    </row>
    <row r="386" spans="1:8" s="11" customFormat="1" x14ac:dyDescent="0.25">
      <c r="A386" s="166">
        <v>374</v>
      </c>
      <c r="B386" s="108" t="s">
        <v>414</v>
      </c>
      <c r="C386" s="106"/>
      <c r="D386" s="108" t="s">
        <v>414</v>
      </c>
      <c r="E386" s="4" t="s">
        <v>390</v>
      </c>
      <c r="F386" s="4" t="s">
        <v>430</v>
      </c>
      <c r="G386" s="176">
        <v>60</v>
      </c>
      <c r="H386" s="175">
        <f t="shared" si="5"/>
        <v>70.8</v>
      </c>
    </row>
    <row r="387" spans="1:8" s="11" customFormat="1" x14ac:dyDescent="0.25">
      <c r="A387" s="166">
        <v>375</v>
      </c>
      <c r="B387" s="108" t="s">
        <v>415</v>
      </c>
      <c r="C387" s="106"/>
      <c r="D387" s="108" t="s">
        <v>415</v>
      </c>
      <c r="E387" s="4" t="s">
        <v>390</v>
      </c>
      <c r="F387" s="4" t="s">
        <v>430</v>
      </c>
      <c r="G387" s="176">
        <v>25</v>
      </c>
      <c r="H387" s="175">
        <f t="shared" si="5"/>
        <v>29.5</v>
      </c>
    </row>
    <row r="388" spans="1:8" s="11" customFormat="1" x14ac:dyDescent="0.25">
      <c r="A388" s="166">
        <v>376</v>
      </c>
      <c r="B388" s="108" t="s">
        <v>416</v>
      </c>
      <c r="C388" s="106"/>
      <c r="D388" s="108" t="s">
        <v>416</v>
      </c>
      <c r="E388" s="4" t="s">
        <v>390</v>
      </c>
      <c r="F388" s="4" t="s">
        <v>430</v>
      </c>
      <c r="G388" s="176">
        <v>4211</v>
      </c>
      <c r="H388" s="175">
        <f t="shared" si="5"/>
        <v>4968.9799999999996</v>
      </c>
    </row>
    <row r="389" spans="1:8" s="11" customFormat="1" ht="30" x14ac:dyDescent="0.25">
      <c r="A389" s="166">
        <v>377</v>
      </c>
      <c r="B389" s="108" t="s">
        <v>417</v>
      </c>
      <c r="C389" s="106"/>
      <c r="D389" s="108" t="s">
        <v>417</v>
      </c>
      <c r="E389" s="4" t="s">
        <v>390</v>
      </c>
      <c r="F389" s="4" t="s">
        <v>430</v>
      </c>
      <c r="G389" s="176">
        <v>9765</v>
      </c>
      <c r="H389" s="175">
        <f t="shared" si="5"/>
        <v>11522.699999999999</v>
      </c>
    </row>
    <row r="390" spans="1:8" s="11" customFormat="1" ht="30" x14ac:dyDescent="0.25">
      <c r="A390" s="166">
        <v>378</v>
      </c>
      <c r="B390" s="108" t="s">
        <v>418</v>
      </c>
      <c r="C390" s="106"/>
      <c r="D390" s="108" t="s">
        <v>418</v>
      </c>
      <c r="E390" s="4" t="s">
        <v>390</v>
      </c>
      <c r="F390" s="4" t="s">
        <v>430</v>
      </c>
      <c r="G390" s="176">
        <v>457</v>
      </c>
      <c r="H390" s="175">
        <f t="shared" si="5"/>
        <v>539.26</v>
      </c>
    </row>
    <row r="391" spans="1:8" s="11" customFormat="1" x14ac:dyDescent="0.25">
      <c r="A391" s="166">
        <v>379</v>
      </c>
      <c r="B391" s="108" t="s">
        <v>419</v>
      </c>
      <c r="C391" s="106"/>
      <c r="D391" s="108" t="s">
        <v>419</v>
      </c>
      <c r="E391" s="4" t="s">
        <v>390</v>
      </c>
      <c r="F391" s="4" t="s">
        <v>430</v>
      </c>
      <c r="G391" s="176">
        <v>2564</v>
      </c>
      <c r="H391" s="175">
        <f t="shared" si="5"/>
        <v>3025.52</v>
      </c>
    </row>
    <row r="392" spans="1:8" s="11" customFormat="1" x14ac:dyDescent="0.25">
      <c r="A392" s="166">
        <v>380</v>
      </c>
      <c r="B392" s="108" t="s">
        <v>420</v>
      </c>
      <c r="C392" s="106"/>
      <c r="D392" s="108" t="s">
        <v>420</v>
      </c>
      <c r="E392" s="4" t="s">
        <v>390</v>
      </c>
      <c r="F392" s="4" t="s">
        <v>430</v>
      </c>
      <c r="G392" s="176">
        <v>2564</v>
      </c>
      <c r="H392" s="175">
        <f t="shared" si="5"/>
        <v>3025.52</v>
      </c>
    </row>
    <row r="393" spans="1:8" s="11" customFormat="1" ht="30" x14ac:dyDescent="0.25">
      <c r="A393" s="166">
        <v>381</v>
      </c>
      <c r="B393" s="108" t="s">
        <v>421</v>
      </c>
      <c r="C393" s="106"/>
      <c r="D393" s="108" t="s">
        <v>421</v>
      </c>
      <c r="E393" s="4" t="s">
        <v>390</v>
      </c>
      <c r="F393" s="4" t="s">
        <v>430</v>
      </c>
      <c r="G393" s="176">
        <v>95</v>
      </c>
      <c r="H393" s="175">
        <f t="shared" si="5"/>
        <v>112.1</v>
      </c>
    </row>
    <row r="394" spans="1:8" s="11" customFormat="1" ht="30" x14ac:dyDescent="0.25">
      <c r="A394" s="166">
        <v>382</v>
      </c>
      <c r="B394" s="108" t="s">
        <v>422</v>
      </c>
      <c r="C394" s="106"/>
      <c r="D394" s="108" t="s">
        <v>422</v>
      </c>
      <c r="E394" s="4" t="s">
        <v>390</v>
      </c>
      <c r="F394" s="4" t="s">
        <v>430</v>
      </c>
      <c r="G394" s="176">
        <v>3047</v>
      </c>
      <c r="H394" s="175">
        <f t="shared" si="5"/>
        <v>3595.46</v>
      </c>
    </row>
    <row r="395" spans="1:8" s="11" customFormat="1" ht="30" x14ac:dyDescent="0.25">
      <c r="A395" s="166">
        <v>383</v>
      </c>
      <c r="B395" s="108" t="s">
        <v>423</v>
      </c>
      <c r="C395" s="106"/>
      <c r="D395" s="108" t="s">
        <v>423</v>
      </c>
      <c r="E395" s="4" t="s">
        <v>390</v>
      </c>
      <c r="F395" s="4" t="s">
        <v>430</v>
      </c>
      <c r="G395" s="176">
        <v>2000</v>
      </c>
      <c r="H395" s="175">
        <f t="shared" si="5"/>
        <v>2360</v>
      </c>
    </row>
    <row r="396" spans="1:8" s="11" customFormat="1" x14ac:dyDescent="0.25">
      <c r="A396" s="166">
        <v>384</v>
      </c>
      <c r="B396" s="108" t="s">
        <v>424</v>
      </c>
      <c r="C396" s="106"/>
      <c r="D396" s="108" t="s">
        <v>424</v>
      </c>
      <c r="E396" s="4" t="s">
        <v>390</v>
      </c>
      <c r="F396" s="4" t="s">
        <v>430</v>
      </c>
      <c r="G396" s="176">
        <v>1984</v>
      </c>
      <c r="H396" s="175">
        <f t="shared" si="5"/>
        <v>2341.12</v>
      </c>
    </row>
    <row r="397" spans="1:8" s="11" customFormat="1" ht="30" x14ac:dyDescent="0.25">
      <c r="A397" s="166">
        <v>385</v>
      </c>
      <c r="B397" s="108" t="s">
        <v>425</v>
      </c>
      <c r="C397" s="106"/>
      <c r="D397" s="108" t="s">
        <v>425</v>
      </c>
      <c r="E397" s="4" t="s">
        <v>390</v>
      </c>
      <c r="F397" s="4" t="s">
        <v>430</v>
      </c>
      <c r="G397" s="176">
        <v>77</v>
      </c>
      <c r="H397" s="175">
        <f t="shared" si="5"/>
        <v>90.86</v>
      </c>
    </row>
    <row r="398" spans="1:8" s="11" customFormat="1" x14ac:dyDescent="0.25">
      <c r="A398" s="166">
        <v>386</v>
      </c>
      <c r="B398" s="108" t="s">
        <v>426</v>
      </c>
      <c r="C398" s="106"/>
      <c r="D398" s="108" t="s">
        <v>426</v>
      </c>
      <c r="E398" s="4" t="s">
        <v>390</v>
      </c>
      <c r="F398" s="4" t="s">
        <v>430</v>
      </c>
      <c r="G398" s="176">
        <v>460</v>
      </c>
      <c r="H398" s="175">
        <f t="shared" ref="H398:H400" si="6">G398*1.18</f>
        <v>542.79999999999995</v>
      </c>
    </row>
    <row r="399" spans="1:8" s="11" customFormat="1" x14ac:dyDescent="0.25">
      <c r="A399" s="166">
        <v>387</v>
      </c>
      <c r="B399" s="108" t="s">
        <v>427</v>
      </c>
      <c r="C399" s="106"/>
      <c r="D399" s="108" t="s">
        <v>427</v>
      </c>
      <c r="E399" s="4" t="s">
        <v>390</v>
      </c>
      <c r="F399" s="4" t="s">
        <v>430</v>
      </c>
      <c r="G399" s="176">
        <v>12373</v>
      </c>
      <c r="H399" s="175">
        <f t="shared" si="6"/>
        <v>14600.14</v>
      </c>
    </row>
    <row r="400" spans="1:8" s="11" customFormat="1" ht="30" x14ac:dyDescent="0.25">
      <c r="A400" s="166">
        <v>388</v>
      </c>
      <c r="B400" s="108" t="s">
        <v>428</v>
      </c>
      <c r="C400" s="106"/>
      <c r="D400" s="108" t="s">
        <v>428</v>
      </c>
      <c r="E400" s="4" t="s">
        <v>390</v>
      </c>
      <c r="F400" s="4" t="s">
        <v>430</v>
      </c>
      <c r="G400" s="176">
        <v>350</v>
      </c>
      <c r="H400" s="175">
        <f t="shared" si="6"/>
        <v>413</v>
      </c>
    </row>
    <row r="401" spans="1:8" ht="9" customHeight="1" x14ac:dyDescent="0.25">
      <c r="A401" s="167"/>
      <c r="B401" s="49"/>
      <c r="C401" s="16"/>
      <c r="D401" s="102"/>
      <c r="E401" s="16"/>
      <c r="F401" s="16"/>
      <c r="G401" s="91"/>
      <c r="H401" s="168"/>
    </row>
    <row r="402" spans="1:8" ht="10.5" customHeight="1" thickBot="1" x14ac:dyDescent="0.3">
      <c r="A402" s="167"/>
      <c r="B402" s="49"/>
      <c r="C402" s="16"/>
      <c r="D402" s="102"/>
      <c r="E402" s="16"/>
      <c r="F402" s="16"/>
      <c r="G402" s="87"/>
      <c r="H402" s="169"/>
    </row>
    <row r="403" spans="1:8" s="11" customFormat="1" ht="21.75" customHeight="1" x14ac:dyDescent="0.25">
      <c r="A403" s="141" t="s">
        <v>435</v>
      </c>
      <c r="B403" s="142"/>
      <c r="C403" s="142"/>
      <c r="D403" s="143"/>
      <c r="E403" s="142"/>
      <c r="F403" s="142"/>
      <c r="G403" s="142"/>
      <c r="H403" s="144"/>
    </row>
    <row r="404" spans="1:8" s="11" customFormat="1" ht="18.75" customHeight="1" x14ac:dyDescent="0.25">
      <c r="A404" s="145" t="s">
        <v>431</v>
      </c>
      <c r="B404" s="94"/>
      <c r="C404" s="94"/>
      <c r="D404" s="103"/>
      <c r="E404" s="94"/>
      <c r="F404" s="94"/>
      <c r="G404" s="94"/>
      <c r="H404" s="146"/>
    </row>
    <row r="405" spans="1:8" s="11" customFormat="1" x14ac:dyDescent="0.25">
      <c r="A405" s="147" t="s">
        <v>432</v>
      </c>
      <c r="B405" s="125"/>
      <c r="C405" s="96" t="s">
        <v>603</v>
      </c>
      <c r="D405" s="103"/>
      <c r="E405" s="93"/>
      <c r="F405" s="93"/>
      <c r="G405" s="93"/>
      <c r="H405" s="148"/>
    </row>
    <row r="406" spans="1:8" s="11" customFormat="1" ht="30.75" customHeight="1" x14ac:dyDescent="0.25">
      <c r="A406" s="147" t="s">
        <v>605</v>
      </c>
      <c r="B406" s="125"/>
      <c r="C406" s="139" t="s">
        <v>606</v>
      </c>
      <c r="D406" s="140"/>
      <c r="E406" s="140"/>
      <c r="F406" s="140"/>
      <c r="G406" s="140"/>
      <c r="H406" s="149"/>
    </row>
    <row r="407" spans="1:8" s="11" customFormat="1" x14ac:dyDescent="0.25">
      <c r="A407" s="147" t="s">
        <v>5</v>
      </c>
      <c r="B407" s="125"/>
      <c r="C407" s="96" t="s">
        <v>433</v>
      </c>
      <c r="D407" s="103"/>
      <c r="E407" s="93"/>
      <c r="F407" s="93"/>
      <c r="G407" s="93"/>
      <c r="H407" s="148"/>
    </row>
    <row r="408" spans="1:8" ht="15" customHeight="1" x14ac:dyDescent="0.25">
      <c r="A408" s="147" t="s">
        <v>6</v>
      </c>
      <c r="B408" s="125"/>
      <c r="C408" s="136" t="s">
        <v>434</v>
      </c>
      <c r="D408" s="136"/>
      <c r="E408" s="136"/>
      <c r="F408" s="136"/>
      <c r="G408" s="136"/>
      <c r="H408" s="150"/>
    </row>
    <row r="409" spans="1:8" ht="15.75" thickBot="1" x14ac:dyDescent="0.3">
      <c r="A409" s="151" t="s">
        <v>604</v>
      </c>
      <c r="B409" s="152"/>
      <c r="C409" s="153" t="s">
        <v>602</v>
      </c>
      <c r="D409" s="154"/>
      <c r="E409" s="155"/>
      <c r="F409" s="155"/>
      <c r="G409" s="155"/>
      <c r="H409" s="156"/>
    </row>
  </sheetData>
  <mergeCells count="20">
    <mergeCell ref="A6:H6"/>
    <mergeCell ref="A408:B408"/>
    <mergeCell ref="C408:G408"/>
    <mergeCell ref="A409:B409"/>
    <mergeCell ref="A405:B405"/>
    <mergeCell ref="A407:B407"/>
    <mergeCell ref="A406:B406"/>
    <mergeCell ref="A7:I7"/>
    <mergeCell ref="C406:H406"/>
    <mergeCell ref="A8:H8"/>
    <mergeCell ref="A2:H2"/>
    <mergeCell ref="A4:G4"/>
    <mergeCell ref="F12:F13"/>
    <mergeCell ref="A12:A13"/>
    <mergeCell ref="B12:B13"/>
    <mergeCell ref="C12:C13"/>
    <mergeCell ref="D12:D13"/>
    <mergeCell ref="E12:E13"/>
    <mergeCell ref="G12:G13"/>
    <mergeCell ref="H12:H13"/>
  </mergeCells>
  <conditionalFormatting sqref="B15">
    <cfRule type="duplicateValues" dxfId="4" priority="6"/>
  </conditionalFormatting>
  <conditionalFormatting sqref="B16">
    <cfRule type="duplicateValues" dxfId="3" priority="5"/>
  </conditionalFormatting>
  <conditionalFormatting sqref="B12:B14 E14 H14">
    <cfRule type="duplicateValues" dxfId="2" priority="4"/>
  </conditionalFormatting>
  <conditionalFormatting sqref="D15">
    <cfRule type="duplicateValues" dxfId="1" priority="3"/>
  </conditionalFormatting>
  <conditionalFormatting sqref="D16">
    <cfRule type="duplicateValues" dxfId="0" priority="2"/>
  </conditionalFormatting>
  <pageMargins left="0.70866141732283472" right="0.51181102362204722" top="0.55118110236220474" bottom="0.55118110236220474" header="0.31496062992125984" footer="0.31496062992125984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5" t="s">
        <v>35</v>
      </c>
      <c r="B5" t="e">
        <f>XLR_ERRNAME</f>
        <v>#NAME?</v>
      </c>
    </row>
    <row r="6" spans="1:19" x14ac:dyDescent="0.25">
      <c r="A6" t="s">
        <v>36</v>
      </c>
      <c r="B6">
        <v>13073</v>
      </c>
      <c r="C6" s="26" t="s">
        <v>37</v>
      </c>
      <c r="D6">
        <v>7501</v>
      </c>
      <c r="E6" s="26" t="s">
        <v>38</v>
      </c>
      <c r="F6" s="26" t="s">
        <v>39</v>
      </c>
      <c r="G6" s="26" t="s">
        <v>40</v>
      </c>
      <c r="H6" s="26" t="s">
        <v>40</v>
      </c>
      <c r="I6" s="26" t="s">
        <v>40</v>
      </c>
      <c r="J6" s="26" t="s">
        <v>38</v>
      </c>
      <c r="K6" s="26" t="s">
        <v>41</v>
      </c>
      <c r="L6" s="26" t="s">
        <v>42</v>
      </c>
      <c r="M6" s="26" t="s">
        <v>43</v>
      </c>
      <c r="N6" s="26" t="s">
        <v>40</v>
      </c>
      <c r="O6">
        <v>1507925</v>
      </c>
      <c r="P6" s="26" t="s">
        <v>44</v>
      </c>
      <c r="Q6">
        <v>0</v>
      </c>
      <c r="R6" s="26" t="s">
        <v>40</v>
      </c>
      <c r="S6" s="26" t="s">
        <v>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Лист3</vt:lpstr>
      <vt:lpstr>Лист2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2017-03-23T10:21:57Z</cp:lastPrinted>
  <dcterms:created xsi:type="dcterms:W3CDTF">2013-12-19T08:11:42Z</dcterms:created>
  <dcterms:modified xsi:type="dcterms:W3CDTF">2017-03-23T10:22:08Z</dcterms:modified>
</cp:coreProperties>
</file>